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9425" windowHeight="10425" tabRatio="885"/>
  </bookViews>
  <sheets>
    <sheet name="Table S1" sheetId="4" r:id="rId1"/>
    <sheet name="Table S2" sheetId="1" r:id="rId2"/>
    <sheet name="Table S3" sheetId="2" r:id="rId3"/>
    <sheet name="Table S4" sheetId="11" r:id="rId4"/>
    <sheet name="Table S5" sheetId="12" r:id="rId5"/>
    <sheet name="Table S6" sheetId="13" r:id="rId6"/>
    <sheet name="Table S7" sheetId="14" r:id="rId7"/>
    <sheet name="Table S8" sheetId="15" r:id="rId8"/>
    <sheet name="Table S9" sheetId="5" r:id="rId9"/>
    <sheet name="Table S10" sheetId="6" r:id="rId10"/>
    <sheet name="Table S11" sheetId="7" r:id="rId11"/>
    <sheet name="Table S12" sheetId="8" r:id="rId12"/>
    <sheet name="Table S13" sheetId="9" r:id="rId13"/>
    <sheet name="Table S14" sheetId="10" r:id="rId14"/>
    <sheet name="Table S15" sheetId="18" r:id="rId15"/>
    <sheet name="Table S16" sheetId="17" r:id="rId16"/>
    <sheet name="Table S17" sheetId="19" r:id="rId17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9"/>
  <c r="E8"/>
  <c r="E7"/>
  <c r="E6"/>
  <c r="N13" i="1" l="1"/>
  <c r="L13"/>
  <c r="P13" s="1"/>
  <c r="G13"/>
  <c r="F13"/>
  <c r="N12"/>
  <c r="L12"/>
  <c r="G12"/>
  <c r="F12"/>
  <c r="N11"/>
  <c r="L11"/>
  <c r="G11"/>
  <c r="F11"/>
  <c r="N10"/>
  <c r="L10"/>
  <c r="G10"/>
  <c r="F10"/>
  <c r="N9"/>
  <c r="L9"/>
  <c r="G9"/>
  <c r="F9"/>
  <c r="N8"/>
  <c r="L8"/>
  <c r="G8"/>
  <c r="F8"/>
  <c r="N7"/>
  <c r="L7"/>
  <c r="G7"/>
  <c r="F7"/>
  <c r="N6"/>
  <c r="L6"/>
  <c r="G6"/>
  <c r="F6"/>
  <c r="N5"/>
  <c r="L5"/>
  <c r="G5"/>
  <c r="F5"/>
  <c r="P9" l="1"/>
  <c r="P6"/>
  <c r="P5"/>
  <c r="P10"/>
  <c r="P11"/>
  <c r="P12"/>
  <c r="P7"/>
  <c r="P8"/>
</calcChain>
</file>

<file path=xl/sharedStrings.xml><?xml version="1.0" encoding="utf-8"?>
<sst xmlns="http://schemas.openxmlformats.org/spreadsheetml/2006/main" count="680" uniqueCount="201">
  <si>
    <t>Genotypes</t>
  </si>
  <si>
    <t>Fw</t>
  </si>
  <si>
    <t>Dw</t>
  </si>
  <si>
    <t>Mc-dry</t>
  </si>
  <si>
    <t>SA, mm2</t>
  </si>
  <si>
    <t>SV, mm3</t>
  </si>
  <si>
    <t>SA/SV</t>
  </si>
  <si>
    <t>MGT</t>
  </si>
  <si>
    <t>CVG</t>
  </si>
  <si>
    <t>GI</t>
  </si>
  <si>
    <t>U</t>
  </si>
  <si>
    <t>Z</t>
  </si>
  <si>
    <t>MDG</t>
  </si>
  <si>
    <t>GRI</t>
  </si>
  <si>
    <t>Parameter</t>
  </si>
  <si>
    <t>Parameter description</t>
  </si>
  <si>
    <t>Unit</t>
  </si>
  <si>
    <t>Pre-germination</t>
  </si>
  <si>
    <t>Seed Length</t>
  </si>
  <si>
    <t>mm</t>
  </si>
  <si>
    <t>Seed Width</t>
  </si>
  <si>
    <t>Seed Surface area</t>
  </si>
  <si>
    <t>mm2</t>
  </si>
  <si>
    <t>Seed Volume</t>
  </si>
  <si>
    <t>mm3/cm3</t>
  </si>
  <si>
    <t>Seed Fresh weight</t>
  </si>
  <si>
    <t>g</t>
  </si>
  <si>
    <t>Seed Dry weight</t>
  </si>
  <si>
    <t>Moisture content-dry basis</t>
  </si>
  <si>
    <t>%</t>
  </si>
  <si>
    <t>Germination</t>
  </si>
  <si>
    <t>Germination percentage</t>
  </si>
  <si>
    <t>Mean germination time</t>
  </si>
  <si>
    <t>day</t>
  </si>
  <si>
    <t>Coefficient of variation of germination time</t>
  </si>
  <si>
    <t>Coefficient of velocity of germination</t>
  </si>
  <si>
    <t>Germination index</t>
  </si>
  <si>
    <t>Germination rate index</t>
  </si>
  <si>
    <t>Uncertainity of germination process</t>
  </si>
  <si>
    <t>bit</t>
  </si>
  <si>
    <t>Synchronization index</t>
  </si>
  <si>
    <t>unit less</t>
  </si>
  <si>
    <t>MGD</t>
  </si>
  <si>
    <t>Mean daily germination Percent</t>
  </si>
  <si>
    <t>Peak value for germination</t>
  </si>
  <si>
    <t>Germination value</t>
  </si>
  <si>
    <t>Post-germination</t>
  </si>
  <si>
    <t>Seedlings Root length</t>
  </si>
  <si>
    <t>Shoot length</t>
  </si>
  <si>
    <t>Root number</t>
  </si>
  <si>
    <t>number</t>
  </si>
  <si>
    <t>Varities</t>
  </si>
  <si>
    <t>Gv</t>
  </si>
  <si>
    <t>Pv</t>
  </si>
  <si>
    <r>
      <t>CV</t>
    </r>
    <r>
      <rPr>
        <vertAlign val="subscript"/>
        <sz val="10"/>
        <color theme="1"/>
        <rFont val="Palatino Linotype"/>
        <family val="1"/>
      </rPr>
      <t>t</t>
    </r>
  </si>
  <si>
    <t xml:space="preserve">SD ± </t>
  </si>
  <si>
    <r>
      <rPr>
        <i/>
        <sz val="10"/>
        <color theme="1"/>
        <rFont val="Palatino Linotype"/>
        <family val="1"/>
      </rPr>
      <t>Ca</t>
    </r>
    <r>
      <rPr>
        <sz val="10"/>
        <color theme="1"/>
        <rFont val="Palatino Linotype"/>
        <family val="1"/>
      </rPr>
      <t>754</t>
    </r>
  </si>
  <si>
    <r>
      <rPr>
        <i/>
        <sz val="10"/>
        <color theme="1"/>
        <rFont val="Palatino Linotype"/>
        <family val="1"/>
      </rPr>
      <t>Ca</t>
    </r>
    <r>
      <rPr>
        <sz val="10"/>
        <color theme="1"/>
        <rFont val="Palatino Linotype"/>
        <family val="1"/>
      </rPr>
      <t>J19</t>
    </r>
  </si>
  <si>
    <r>
      <rPr>
        <i/>
        <sz val="10"/>
        <color theme="1"/>
        <rFont val="Palatino Linotype"/>
        <family val="1"/>
      </rPr>
      <t>Ca</t>
    </r>
    <r>
      <rPr>
        <sz val="10"/>
        <color theme="1"/>
        <rFont val="Palatino Linotype"/>
        <family val="1"/>
      </rPr>
      <t>Geisha</t>
    </r>
  </si>
  <si>
    <r>
      <rPr>
        <i/>
        <sz val="10"/>
        <color theme="1"/>
        <rFont val="Palatino Linotype"/>
        <family val="1"/>
      </rPr>
      <t>Ca</t>
    </r>
    <r>
      <rPr>
        <sz val="10"/>
        <color theme="1"/>
        <rFont val="Palatino Linotype"/>
        <family val="1"/>
      </rPr>
      <t>J21</t>
    </r>
  </si>
  <si>
    <r>
      <rPr>
        <i/>
        <sz val="10"/>
        <color theme="1"/>
        <rFont val="Palatino Linotype"/>
        <family val="1"/>
      </rPr>
      <t>Ca</t>
    </r>
    <r>
      <rPr>
        <sz val="10"/>
        <color theme="1"/>
        <rFont val="Palatino Linotype"/>
        <family val="1"/>
      </rPr>
      <t>74165</t>
    </r>
  </si>
  <si>
    <r>
      <rPr>
        <i/>
        <sz val="10"/>
        <color theme="1"/>
        <rFont val="Palatino Linotype"/>
        <family val="1"/>
      </rPr>
      <t>Ca</t>
    </r>
    <r>
      <rPr>
        <sz val="10"/>
        <color theme="1"/>
        <rFont val="Palatino Linotype"/>
        <family val="1"/>
      </rPr>
      <t>74158</t>
    </r>
  </si>
  <si>
    <r>
      <rPr>
        <i/>
        <sz val="10"/>
        <color theme="1"/>
        <rFont val="Palatino Linotype"/>
        <family val="1"/>
      </rPr>
      <t>Ca</t>
    </r>
    <r>
      <rPr>
        <sz val="10"/>
        <color theme="1"/>
        <rFont val="Palatino Linotype"/>
        <family val="1"/>
      </rPr>
      <t>74110</t>
    </r>
  </si>
  <si>
    <r>
      <rPr>
        <i/>
        <sz val="10"/>
        <color theme="1"/>
        <rFont val="Palatino Linotype"/>
        <family val="1"/>
      </rPr>
      <t>Ca</t>
    </r>
    <r>
      <rPr>
        <sz val="10"/>
        <color theme="1"/>
        <rFont val="Palatino Linotype"/>
        <family val="1"/>
      </rPr>
      <t>74112</t>
    </r>
  </si>
  <si>
    <r>
      <rPr>
        <i/>
        <sz val="10"/>
        <color theme="1"/>
        <rFont val="Palatino Linotype"/>
        <family val="1"/>
      </rPr>
      <t>Ca</t>
    </r>
    <r>
      <rPr>
        <sz val="10"/>
        <color theme="1"/>
        <rFont val="Palatino Linotype"/>
        <family val="1"/>
      </rPr>
      <t>74140</t>
    </r>
  </si>
  <si>
    <r>
      <t>day</t>
    </r>
    <r>
      <rPr>
        <vertAlign val="superscript"/>
        <sz val="10"/>
        <color theme="1"/>
        <rFont val="Palatino Linotype"/>
        <family val="1"/>
      </rPr>
      <t xml:space="preserve">-1 </t>
    </r>
  </si>
  <si>
    <t>Fw,g</t>
  </si>
  <si>
    <t>Dw, g</t>
  </si>
  <si>
    <t>Mc-dry, %</t>
  </si>
  <si>
    <t>Sl,mm</t>
  </si>
  <si>
    <t>Sw, mm</t>
  </si>
  <si>
    <t>GP</t>
  </si>
  <si>
    <t>%/day</t>
  </si>
  <si>
    <t>seed/day</t>
  </si>
  <si>
    <t>GP %</t>
  </si>
  <si>
    <t xml:space="preserve">Table S1. Parameters tested in this study. </t>
  </si>
  <si>
    <t>Table S2. Mean values and SD of pre-germination parameters.</t>
  </si>
  <si>
    <t>Table S3. Mean values and SD for germination perameters.</t>
  </si>
  <si>
    <t>DAT</t>
  </si>
  <si>
    <t>ww</t>
  </si>
  <si>
    <t>ws</t>
  </si>
  <si>
    <t>M</t>
  </si>
  <si>
    <t>SD</t>
  </si>
  <si>
    <t>Ca754</t>
  </si>
  <si>
    <t>Ca74110</t>
  </si>
  <si>
    <t>Ca74112</t>
  </si>
  <si>
    <t>Mc</t>
  </si>
  <si>
    <t>Sl</t>
  </si>
  <si>
    <t>Sw</t>
  </si>
  <si>
    <t>SA</t>
  </si>
  <si>
    <t>SV</t>
  </si>
  <si>
    <t>MGR</t>
  </si>
  <si>
    <t>CVt</t>
  </si>
  <si>
    <t>VI</t>
  </si>
  <si>
    <t>ARV</t>
  </si>
  <si>
    <t>RFM</t>
  </si>
  <si>
    <t>LFM</t>
  </si>
  <si>
    <t>SFM</t>
  </si>
  <si>
    <t>RDM</t>
  </si>
  <si>
    <t>LDM</t>
  </si>
  <si>
    <t>SDM</t>
  </si>
  <si>
    <t>RWC</t>
  </si>
  <si>
    <t>A</t>
  </si>
  <si>
    <t>Gs</t>
  </si>
  <si>
    <t>E</t>
  </si>
  <si>
    <t>Chl-a</t>
  </si>
  <si>
    <t>Chl-b</t>
  </si>
  <si>
    <t>CMS</t>
  </si>
  <si>
    <t>LN</t>
  </si>
  <si>
    <t>RN</t>
  </si>
  <si>
    <t>Biomass</t>
  </si>
  <si>
    <t>Crop stage</t>
  </si>
  <si>
    <t>Growth stage</t>
  </si>
  <si>
    <t>cm</t>
  </si>
  <si>
    <t>cm2</t>
  </si>
  <si>
    <t>cm3</t>
  </si>
  <si>
    <t>µmol m-2 s-1</t>
  </si>
  <si>
    <t>,-Mpa</t>
  </si>
  <si>
    <t>mmol m-2 s-1</t>
  </si>
  <si>
    <t>mg g-1 FW</t>
  </si>
  <si>
    <t>Shoot growth</t>
  </si>
  <si>
    <t>Root growth</t>
  </si>
  <si>
    <t>LA</t>
  </si>
  <si>
    <t>RL</t>
  </si>
  <si>
    <t>RV</t>
  </si>
  <si>
    <t>TFM</t>
  </si>
  <si>
    <t>TDM</t>
  </si>
  <si>
    <t>T. chl</t>
  </si>
  <si>
    <t>RCI</t>
  </si>
  <si>
    <t>Coffee seedling, 90 days after germination</t>
  </si>
  <si>
    <t>Coffee seeds</t>
  </si>
  <si>
    <t>SH</t>
  </si>
  <si>
    <r>
      <t>Ψ</t>
    </r>
    <r>
      <rPr>
        <vertAlign val="subscript"/>
        <sz val="10"/>
        <color rgb="FF000000"/>
        <rFont val="Palatino Linotype"/>
        <family val="1"/>
      </rPr>
      <t>w</t>
    </r>
  </si>
  <si>
    <t xml:space="preserve">Leaf relative water content </t>
  </si>
  <si>
    <t xml:space="preserve">Net carbon assimilation </t>
  </si>
  <si>
    <t xml:space="preserve">Stomatal conductance </t>
  </si>
  <si>
    <t xml:space="preserve">Transpiration rate </t>
  </si>
  <si>
    <r>
      <t>Stem</t>
    </r>
    <r>
      <rPr>
        <b/>
        <sz val="10"/>
        <color rgb="FF0E101A"/>
        <rFont val="Palatino Linotype"/>
        <family val="1"/>
      </rPr>
      <t xml:space="preserve"> </t>
    </r>
    <r>
      <rPr>
        <sz val="10"/>
        <color rgb="FF0E101A"/>
        <rFont val="Palatino Linotype"/>
        <family val="1"/>
      </rPr>
      <t>height </t>
    </r>
  </si>
  <si>
    <t xml:space="preserve">Stem collar diameter </t>
  </si>
  <si>
    <t xml:space="preserve">Leaf number </t>
  </si>
  <si>
    <t xml:space="preserve">Leaf area </t>
  </si>
  <si>
    <t xml:space="preserve">Tap root length </t>
  </si>
  <si>
    <t xml:space="preserve">Root number </t>
  </si>
  <si>
    <t xml:space="preserve">Root volume </t>
  </si>
  <si>
    <t>Root fresh mass</t>
  </si>
  <si>
    <t>Leaf fresh mass</t>
  </si>
  <si>
    <t>Stem fresh mass</t>
  </si>
  <si>
    <t>Total fresh mass</t>
  </si>
  <si>
    <t>Rootdry mass</t>
  </si>
  <si>
    <t>Leaf dry mass</t>
  </si>
  <si>
    <t>Stem dry mass</t>
  </si>
  <si>
    <t>Total dry mass</t>
  </si>
  <si>
    <t xml:space="preserve">Contents of chlorophyll a </t>
  </si>
  <si>
    <t xml:space="preserve">Contents of total chlorophyll </t>
  </si>
  <si>
    <t xml:space="preserve">Cell membrane stability </t>
  </si>
  <si>
    <t xml:space="preserve">Relative cell injury </t>
  </si>
  <si>
    <t>Rl</t>
  </si>
  <si>
    <t>SdL</t>
  </si>
  <si>
    <t>Rn</t>
  </si>
  <si>
    <t>Root to shoot ratio</t>
  </si>
  <si>
    <t>Seedling vigour index</t>
  </si>
  <si>
    <t xml:space="preserve">Stem water potential </t>
  </si>
  <si>
    <t xml:space="preserve">Adult coffee plant, after developing 7-8 pairs of leaves </t>
  </si>
  <si>
    <t>DADB</t>
  </si>
  <si>
    <t>Table S4. Mean values and SD of stem height (cm).</t>
  </si>
  <si>
    <t>Table S5. Mean values and SD of stem diameter (mm).</t>
  </si>
  <si>
    <t>Table S6. Mean values and SD of leaf number.</t>
  </si>
  <si>
    <t>Table S7. Mean values and SD of leaf area (cm2).</t>
  </si>
  <si>
    <t>Root length</t>
  </si>
  <si>
    <t>Root volume</t>
  </si>
  <si>
    <t>Table S8. Mean values and SD of root length (cm), root number, and root volume (cm3).</t>
  </si>
  <si>
    <t>60 DADB</t>
  </si>
  <si>
    <t>Table S9. Mean values and SD of relative water content (%).</t>
  </si>
  <si>
    <t>Table S10. Mean values and SD of stem water potential (Ψw, -Mpa).</t>
  </si>
  <si>
    <t>Cell membrane stability</t>
  </si>
  <si>
    <t>Pigments</t>
  </si>
  <si>
    <t>Gas exchanges</t>
  </si>
  <si>
    <t>Water contents</t>
  </si>
  <si>
    <r>
      <rPr>
        <b/>
        <i/>
        <sz val="10"/>
        <color theme="1"/>
        <rFont val="Palatino Linotype"/>
        <family val="1"/>
      </rPr>
      <t>Ca</t>
    </r>
    <r>
      <rPr>
        <b/>
        <sz val="10"/>
        <color theme="1"/>
        <rFont val="Palatino Linotype"/>
        <family val="1"/>
      </rPr>
      <t>754</t>
    </r>
  </si>
  <si>
    <r>
      <rPr>
        <b/>
        <i/>
        <sz val="10"/>
        <color theme="1"/>
        <rFont val="Palatino Linotype"/>
        <family val="1"/>
      </rPr>
      <t>Ca</t>
    </r>
    <r>
      <rPr>
        <b/>
        <sz val="10"/>
        <color theme="1"/>
        <rFont val="Palatino Linotype"/>
        <family val="1"/>
      </rPr>
      <t>J-19</t>
    </r>
  </si>
  <si>
    <r>
      <rPr>
        <b/>
        <i/>
        <sz val="10"/>
        <color theme="1"/>
        <rFont val="Palatino Linotype"/>
        <family val="1"/>
      </rPr>
      <t>Ca</t>
    </r>
    <r>
      <rPr>
        <b/>
        <sz val="10"/>
        <color theme="1"/>
        <rFont val="Palatino Linotype"/>
        <family val="1"/>
      </rPr>
      <t>74110</t>
    </r>
  </si>
  <si>
    <r>
      <rPr>
        <b/>
        <i/>
        <sz val="10"/>
        <color theme="1"/>
        <rFont val="Palatino Linotype"/>
        <family val="1"/>
      </rPr>
      <t>Ca</t>
    </r>
    <r>
      <rPr>
        <b/>
        <sz val="10"/>
        <color theme="1"/>
        <rFont val="Palatino Linotype"/>
        <family val="1"/>
      </rPr>
      <t>74112</t>
    </r>
  </si>
  <si>
    <r>
      <t>R/S</t>
    </r>
    <r>
      <rPr>
        <vertAlign val="superscript"/>
        <sz val="10"/>
        <color rgb="FF000000"/>
        <rFont val="Palatino Linotype"/>
        <family val="1"/>
      </rPr>
      <t>r</t>
    </r>
  </si>
  <si>
    <t>Table S11. Mean values and SD of net assimilation rate (A, µmol m-2s-1).</t>
  </si>
  <si>
    <t>Table S12. Mean values and SD of stomatal conductance (Gs, mmol m-2s-1).</t>
  </si>
  <si>
    <t>Table S13. Mean values and SD of transpiration rate (E, mmol m-2s-1).</t>
  </si>
  <si>
    <r>
      <t xml:space="preserve">Table S14. Pearson correlation analysis and heat-map, of seeds, germination events, germinant, and adult coffee genotypes of the four coffee genotypes, </t>
    </r>
    <r>
      <rPr>
        <b/>
        <i/>
        <sz val="9"/>
        <color theme="1"/>
        <rFont val="Palatino Linotype"/>
        <family val="1"/>
      </rPr>
      <t>Ca</t>
    </r>
    <r>
      <rPr>
        <b/>
        <sz val="9"/>
        <color theme="1"/>
        <rFont val="Palatino Linotype"/>
        <family val="1"/>
      </rPr>
      <t xml:space="preserve">754, </t>
    </r>
    <r>
      <rPr>
        <b/>
        <i/>
        <sz val="9"/>
        <color theme="1"/>
        <rFont val="Palatino Linotype"/>
        <family val="1"/>
      </rPr>
      <t>Ca</t>
    </r>
    <r>
      <rPr>
        <b/>
        <sz val="9"/>
        <color theme="1"/>
        <rFont val="Palatino Linotype"/>
        <family val="1"/>
      </rPr>
      <t xml:space="preserve">J-19, </t>
    </r>
    <r>
      <rPr>
        <b/>
        <i/>
        <sz val="9"/>
        <color theme="1"/>
        <rFont val="Palatino Linotype"/>
        <family val="1"/>
      </rPr>
      <t>Ca</t>
    </r>
    <r>
      <rPr>
        <b/>
        <sz val="9"/>
        <color theme="1"/>
        <rFont val="Palatino Linotype"/>
        <family val="1"/>
      </rPr>
      <t xml:space="preserve">74110 and </t>
    </r>
    <r>
      <rPr>
        <b/>
        <i/>
        <sz val="9"/>
        <color theme="1"/>
        <rFont val="Palatino Linotype"/>
        <family val="1"/>
      </rPr>
      <t>Ca</t>
    </r>
    <r>
      <rPr>
        <b/>
        <sz val="9"/>
        <color theme="1"/>
        <rFont val="Palatino Linotype"/>
        <family val="1"/>
      </rPr>
      <t>74112, under ws conditions</t>
    </r>
  </si>
  <si>
    <t>PC 1</t>
  </si>
  <si>
    <t>PC 2</t>
  </si>
  <si>
    <t>PC 3</t>
  </si>
  <si>
    <t>StD</t>
  </si>
  <si>
    <t>PC</t>
  </si>
  <si>
    <t>Eigenvalue</t>
  </si>
  <si>
    <t>% variance</t>
  </si>
  <si>
    <t>Table S15. PCA eigenvalues</t>
  </si>
  <si>
    <t>Table S16. PCA Loading contribution</t>
  </si>
  <si>
    <t>Total PC</t>
  </si>
  <si>
    <t>CaJ19</t>
  </si>
  <si>
    <r>
      <t>R/S</t>
    </r>
    <r>
      <rPr>
        <b/>
        <vertAlign val="superscript"/>
        <sz val="10"/>
        <color rgb="FF000000"/>
        <rFont val="Palatino Linotype"/>
        <family val="1"/>
      </rPr>
      <t>r</t>
    </r>
  </si>
  <si>
    <r>
      <t>Ψ</t>
    </r>
    <r>
      <rPr>
        <b/>
        <vertAlign val="subscript"/>
        <sz val="10"/>
        <color rgb="FF000000"/>
        <rFont val="Palatino Linotype"/>
        <family val="1"/>
      </rPr>
      <t>w</t>
    </r>
  </si>
  <si>
    <t>Table S17. PCA Score value for each coffee genotypes.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</si>
</sst>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vertAlign val="subscript"/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9"/>
      <color theme="1"/>
      <name val="Palatino Linotype"/>
      <family val="1"/>
    </font>
    <font>
      <sz val="9"/>
      <color theme="1"/>
      <name val="Calibri"/>
      <family val="2"/>
      <scheme val="minor"/>
    </font>
    <font>
      <b/>
      <sz val="10"/>
      <name val="Palatino Linotype"/>
      <family val="1"/>
    </font>
    <font>
      <vertAlign val="superscript"/>
      <sz val="10"/>
      <color theme="1"/>
      <name val="Palatino Linotype"/>
      <family val="1"/>
    </font>
    <font>
      <sz val="11"/>
      <color theme="1"/>
      <name val="Palatino Linotype"/>
      <family val="1"/>
    </font>
    <font>
      <b/>
      <sz val="10"/>
      <color theme="1"/>
      <name val="Palatino Linotype"/>
      <family val="1"/>
    </font>
    <font>
      <sz val="10"/>
      <name val="Palatino Linotype"/>
      <family val="1"/>
    </font>
    <font>
      <sz val="10"/>
      <color rgb="FF000000"/>
      <name val="Palatino Linotype"/>
      <family val="1"/>
    </font>
    <font>
      <b/>
      <sz val="10"/>
      <color rgb="FF000000"/>
      <name val="Palatino Linotype"/>
      <family val="1"/>
    </font>
    <font>
      <sz val="10"/>
      <color rgb="FF0E101A"/>
      <name val="Palatino Linotype"/>
      <family val="1"/>
    </font>
    <font>
      <b/>
      <sz val="10"/>
      <color rgb="FF0E101A"/>
      <name val="Palatino Linotype"/>
      <family val="1"/>
    </font>
    <font>
      <vertAlign val="subscript"/>
      <sz val="10"/>
      <color rgb="FF000000"/>
      <name val="Palatino Linotype"/>
      <family val="1"/>
    </font>
    <font>
      <b/>
      <sz val="11"/>
      <color theme="1"/>
      <name val="Calibri"/>
      <family val="2"/>
      <scheme val="minor"/>
    </font>
    <font>
      <b/>
      <sz val="9"/>
      <color theme="1"/>
      <name val="Palatino Linotype"/>
      <family val="1"/>
    </font>
    <font>
      <b/>
      <i/>
      <sz val="10"/>
      <color theme="1"/>
      <name val="Palatino Linotype"/>
      <family val="1"/>
    </font>
    <font>
      <vertAlign val="superscript"/>
      <sz val="10"/>
      <color rgb="FF000000"/>
      <name val="Palatino Linotype"/>
      <family val="1"/>
    </font>
    <font>
      <b/>
      <i/>
      <sz val="9"/>
      <color theme="1"/>
      <name val="Palatino Linotype"/>
      <family val="1"/>
    </font>
    <font>
      <b/>
      <vertAlign val="superscript"/>
      <sz val="10"/>
      <color rgb="FF000000"/>
      <name val="Palatino Linotype"/>
      <family val="1"/>
    </font>
    <font>
      <b/>
      <vertAlign val="subscript"/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1" fontId="2" fillId="0" borderId="1" xfId="0" applyNumberFormat="1" applyFont="1" applyBorder="1" applyAlignment="1" applyProtection="1">
      <alignment horizontal="center"/>
      <protection hidden="1"/>
    </xf>
    <xf numFmtId="2" fontId="2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2" fontId="2" fillId="0" borderId="1" xfId="0" applyNumberFormat="1" applyFont="1" applyBorder="1" applyAlignment="1" applyProtection="1">
      <alignment horizontal="center"/>
      <protection hidden="1"/>
    </xf>
    <xf numFmtId="0" fontId="2" fillId="0" borderId="1" xfId="0" applyFont="1" applyBorder="1"/>
    <xf numFmtId="0" fontId="2" fillId="0" borderId="0" xfId="0" applyFont="1"/>
    <xf numFmtId="0" fontId="5" fillId="0" borderId="0" xfId="0" applyFo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/>
    <xf numFmtId="43" fontId="2" fillId="0" borderId="1" xfId="1" applyFont="1" applyFill="1" applyBorder="1" applyAlignment="1" applyProtection="1">
      <alignment horizontal="center"/>
      <protection hidden="1"/>
    </xf>
    <xf numFmtId="0" fontId="6" fillId="0" borderId="0" xfId="0" applyFont="1"/>
    <xf numFmtId="0" fontId="2" fillId="0" borderId="1" xfId="0" applyFont="1" applyFill="1" applyBorder="1"/>
    <xf numFmtId="0" fontId="9" fillId="0" borderId="0" xfId="0" applyFont="1"/>
    <xf numFmtId="0" fontId="5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3" fontId="2" fillId="0" borderId="1" xfId="1" applyFont="1" applyFill="1" applyBorder="1"/>
    <xf numFmtId="0" fontId="10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2" fillId="0" borderId="1" xfId="0" applyFont="1" applyBorder="1"/>
    <xf numFmtId="0" fontId="2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4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8" fillId="0" borderId="0" xfId="0" applyFont="1"/>
    <xf numFmtId="0" fontId="10" fillId="0" borderId="0" xfId="0" applyFont="1"/>
    <xf numFmtId="0" fontId="7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12" fillId="0" borderId="0" xfId="0" applyFont="1"/>
    <xf numFmtId="0" fontId="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right"/>
    </xf>
    <xf numFmtId="0" fontId="10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52"/>
  <sheetViews>
    <sheetView tabSelected="1" workbookViewId="0">
      <selection activeCell="A2" sqref="A2"/>
    </sheetView>
  </sheetViews>
  <sheetFormatPr defaultRowHeight="15.75"/>
  <cols>
    <col min="2" max="2" width="24.140625" customWidth="1"/>
    <col min="3" max="3" width="25" style="11" customWidth="1"/>
    <col min="4" max="4" width="37.7109375" style="11" customWidth="1"/>
    <col min="5" max="5" width="20.85546875" style="11" customWidth="1"/>
    <col min="6" max="6" width="14.28515625" style="11" customWidth="1"/>
    <col min="7" max="7" width="8.28515625" customWidth="1"/>
  </cols>
  <sheetData>
    <row r="2" spans="2:6" s="19" customFormat="1" ht="16.5">
      <c r="B2" s="38" t="s">
        <v>75</v>
      </c>
      <c r="C2" s="11"/>
      <c r="D2" s="11"/>
      <c r="E2" s="11"/>
      <c r="F2" s="11"/>
    </row>
    <row r="3" spans="2:6" s="19" customFormat="1" ht="16.5">
      <c r="B3" s="11"/>
      <c r="C3" s="11"/>
      <c r="D3" s="11"/>
      <c r="E3" s="11"/>
      <c r="F3" s="11"/>
    </row>
    <row r="4" spans="2:6" s="25" customFormat="1" ht="15">
      <c r="B4" s="26" t="s">
        <v>111</v>
      </c>
      <c r="C4" s="27" t="s">
        <v>112</v>
      </c>
      <c r="D4" s="27" t="s">
        <v>15</v>
      </c>
      <c r="E4" s="27" t="s">
        <v>14</v>
      </c>
      <c r="F4" s="27" t="s">
        <v>16</v>
      </c>
    </row>
    <row r="5" spans="2:6" ht="15.75" customHeight="1">
      <c r="B5" s="41" t="s">
        <v>130</v>
      </c>
      <c r="C5" s="44" t="s">
        <v>17</v>
      </c>
      <c r="D5" s="18" t="s">
        <v>18</v>
      </c>
      <c r="E5" s="13" t="s">
        <v>87</v>
      </c>
      <c r="F5" s="18" t="s">
        <v>19</v>
      </c>
    </row>
    <row r="6" spans="2:6">
      <c r="B6" s="41"/>
      <c r="C6" s="44"/>
      <c r="D6" s="18" t="s">
        <v>20</v>
      </c>
      <c r="E6" s="13" t="s">
        <v>88</v>
      </c>
      <c r="F6" s="18" t="s">
        <v>19</v>
      </c>
    </row>
    <row r="7" spans="2:6">
      <c r="B7" s="41"/>
      <c r="C7" s="44"/>
      <c r="D7" s="18" t="s">
        <v>21</v>
      </c>
      <c r="E7" s="13" t="s">
        <v>89</v>
      </c>
      <c r="F7" s="18" t="s">
        <v>22</v>
      </c>
    </row>
    <row r="8" spans="2:6">
      <c r="B8" s="41"/>
      <c r="C8" s="44"/>
      <c r="D8" s="18" t="s">
        <v>23</v>
      </c>
      <c r="E8" s="13" t="s">
        <v>90</v>
      </c>
      <c r="F8" s="18" t="s">
        <v>24</v>
      </c>
    </row>
    <row r="9" spans="2:6">
      <c r="B9" s="41"/>
      <c r="C9" s="44"/>
      <c r="D9" s="18" t="s">
        <v>25</v>
      </c>
      <c r="E9" s="13" t="s">
        <v>1</v>
      </c>
      <c r="F9" s="18" t="s">
        <v>26</v>
      </c>
    </row>
    <row r="10" spans="2:6">
      <c r="B10" s="41"/>
      <c r="C10" s="44"/>
      <c r="D10" s="18" t="s">
        <v>27</v>
      </c>
      <c r="E10" s="13" t="s">
        <v>2</v>
      </c>
      <c r="F10" s="18" t="s">
        <v>26</v>
      </c>
    </row>
    <row r="11" spans="2:6">
      <c r="B11" s="41"/>
      <c r="C11" s="44"/>
      <c r="D11" s="18" t="s">
        <v>28</v>
      </c>
      <c r="E11" s="13" t="s">
        <v>3</v>
      </c>
      <c r="F11" s="18" t="s">
        <v>29</v>
      </c>
    </row>
    <row r="12" spans="2:6" ht="15.75" customHeight="1">
      <c r="B12" s="41"/>
      <c r="C12" s="45" t="s">
        <v>30</v>
      </c>
      <c r="D12" s="18" t="s">
        <v>31</v>
      </c>
      <c r="E12" s="18" t="s">
        <v>71</v>
      </c>
      <c r="F12" s="18" t="s">
        <v>29</v>
      </c>
    </row>
    <row r="13" spans="2:6" ht="15.75" customHeight="1">
      <c r="B13" s="41"/>
      <c r="C13" s="46"/>
      <c r="D13" s="18" t="s">
        <v>32</v>
      </c>
      <c r="E13" s="18" t="s">
        <v>7</v>
      </c>
      <c r="F13" s="18" t="s">
        <v>33</v>
      </c>
    </row>
    <row r="14" spans="2:6" ht="15.75" customHeight="1">
      <c r="B14" s="41"/>
      <c r="C14" s="46"/>
      <c r="D14" s="18" t="s">
        <v>34</v>
      </c>
      <c r="E14" s="18" t="s">
        <v>54</v>
      </c>
      <c r="F14" s="18" t="s">
        <v>29</v>
      </c>
    </row>
    <row r="15" spans="2:6" ht="15.75" customHeight="1">
      <c r="B15" s="41"/>
      <c r="C15" s="46"/>
      <c r="D15" s="18" t="s">
        <v>35</v>
      </c>
      <c r="E15" s="18" t="s">
        <v>8</v>
      </c>
      <c r="F15" s="18" t="s">
        <v>29</v>
      </c>
    </row>
    <row r="16" spans="2:6" ht="15.75" customHeight="1">
      <c r="B16" s="41"/>
      <c r="C16" s="46"/>
      <c r="D16" s="18" t="s">
        <v>36</v>
      </c>
      <c r="E16" s="18" t="s">
        <v>9</v>
      </c>
      <c r="F16" s="18" t="s">
        <v>73</v>
      </c>
    </row>
    <row r="17" spans="2:6" ht="15.75" customHeight="1">
      <c r="B17" s="41"/>
      <c r="C17" s="46"/>
      <c r="D17" s="18" t="s">
        <v>37</v>
      </c>
      <c r="E17" s="18" t="s">
        <v>13</v>
      </c>
      <c r="F17" s="18" t="s">
        <v>72</v>
      </c>
    </row>
    <row r="18" spans="2:6" ht="15.75" customHeight="1">
      <c r="B18" s="41"/>
      <c r="C18" s="46"/>
      <c r="D18" s="18" t="s">
        <v>38</v>
      </c>
      <c r="E18" s="18" t="s">
        <v>10</v>
      </c>
      <c r="F18" s="18" t="s">
        <v>39</v>
      </c>
    </row>
    <row r="19" spans="2:6" ht="15.75" customHeight="1">
      <c r="B19" s="41"/>
      <c r="C19" s="46"/>
      <c r="D19" s="18" t="s">
        <v>40</v>
      </c>
      <c r="E19" s="18" t="s">
        <v>11</v>
      </c>
      <c r="F19" s="18" t="s">
        <v>41</v>
      </c>
    </row>
    <row r="20" spans="2:6" ht="15.75" customHeight="1">
      <c r="B20" s="41"/>
      <c r="C20" s="46"/>
      <c r="D20" s="18" t="s">
        <v>43</v>
      </c>
      <c r="E20" s="18" t="s">
        <v>42</v>
      </c>
      <c r="F20" s="18" t="s">
        <v>29</v>
      </c>
    </row>
    <row r="21" spans="2:6" ht="16.5" customHeight="1">
      <c r="B21" s="41"/>
      <c r="C21" s="46"/>
      <c r="D21" s="18" t="s">
        <v>44</v>
      </c>
      <c r="E21" s="18" t="s">
        <v>53</v>
      </c>
      <c r="F21" s="18" t="s">
        <v>65</v>
      </c>
    </row>
    <row r="22" spans="2:6" ht="15.75" customHeight="1">
      <c r="B22" s="41"/>
      <c r="C22" s="47"/>
      <c r="D22" s="18" t="s">
        <v>45</v>
      </c>
      <c r="E22" s="18" t="s">
        <v>52</v>
      </c>
      <c r="F22" s="18" t="s">
        <v>41</v>
      </c>
    </row>
    <row r="23" spans="2:6" ht="15.75" customHeight="1">
      <c r="B23" s="42" t="s">
        <v>129</v>
      </c>
      <c r="C23" s="44" t="s">
        <v>46</v>
      </c>
      <c r="D23" s="18" t="s">
        <v>47</v>
      </c>
      <c r="E23" s="18" t="s">
        <v>156</v>
      </c>
      <c r="F23" s="18" t="s">
        <v>19</v>
      </c>
    </row>
    <row r="24" spans="2:6">
      <c r="B24" s="42"/>
      <c r="C24" s="44"/>
      <c r="D24" s="18" t="s">
        <v>48</v>
      </c>
      <c r="E24" s="18" t="s">
        <v>157</v>
      </c>
      <c r="F24" s="18" t="s">
        <v>19</v>
      </c>
    </row>
    <row r="25" spans="2:6">
      <c r="B25" s="42"/>
      <c r="C25" s="44"/>
      <c r="D25" s="18" t="s">
        <v>49</v>
      </c>
      <c r="E25" s="18" t="s">
        <v>158</v>
      </c>
      <c r="F25" s="18" t="s">
        <v>50</v>
      </c>
    </row>
    <row r="26" spans="2:6" ht="16.5">
      <c r="B26" s="42"/>
      <c r="C26" s="44"/>
      <c r="D26" s="18" t="s">
        <v>159</v>
      </c>
      <c r="E26" s="60" t="s">
        <v>182</v>
      </c>
      <c r="F26" s="18" t="s">
        <v>41</v>
      </c>
    </row>
    <row r="27" spans="2:6" ht="15.75" customHeight="1">
      <c r="B27" s="42"/>
      <c r="C27" s="44"/>
      <c r="D27" s="18" t="s">
        <v>160</v>
      </c>
      <c r="E27" s="18" t="s">
        <v>93</v>
      </c>
      <c r="F27" s="18" t="s">
        <v>41</v>
      </c>
    </row>
    <row r="28" spans="2:6" ht="15.75" customHeight="1">
      <c r="B28" s="43" t="s">
        <v>162</v>
      </c>
      <c r="C28" s="40" t="s">
        <v>120</v>
      </c>
      <c r="D28" s="31" t="s">
        <v>137</v>
      </c>
      <c r="E28" s="29" t="s">
        <v>131</v>
      </c>
      <c r="F28" s="10" t="s">
        <v>113</v>
      </c>
    </row>
    <row r="29" spans="2:6" ht="15.75" customHeight="1">
      <c r="B29" s="43"/>
      <c r="C29" s="40"/>
      <c r="D29" s="10" t="s">
        <v>138</v>
      </c>
      <c r="E29" s="29" t="s">
        <v>82</v>
      </c>
      <c r="F29" s="10" t="s">
        <v>19</v>
      </c>
    </row>
    <row r="30" spans="2:6" ht="15.75" customHeight="1">
      <c r="B30" s="43"/>
      <c r="C30" s="40"/>
      <c r="D30" s="10" t="s">
        <v>139</v>
      </c>
      <c r="E30" s="29" t="s">
        <v>108</v>
      </c>
      <c r="F30" s="10" t="s">
        <v>50</v>
      </c>
    </row>
    <row r="31" spans="2:6" ht="15.75" customHeight="1">
      <c r="B31" s="43"/>
      <c r="C31" s="40"/>
      <c r="D31" s="10" t="s">
        <v>140</v>
      </c>
      <c r="E31" s="29" t="s">
        <v>122</v>
      </c>
      <c r="F31" s="10" t="s">
        <v>114</v>
      </c>
    </row>
    <row r="32" spans="2:6" ht="15.75" customHeight="1">
      <c r="B32" s="43"/>
      <c r="C32" s="44" t="s">
        <v>121</v>
      </c>
      <c r="D32" s="31" t="s">
        <v>141</v>
      </c>
      <c r="E32" s="18" t="s">
        <v>123</v>
      </c>
      <c r="F32" s="10" t="s">
        <v>113</v>
      </c>
    </row>
    <row r="33" spans="2:6" ht="15.75" customHeight="1">
      <c r="B33" s="43"/>
      <c r="C33" s="44"/>
      <c r="D33" s="28" t="s">
        <v>142</v>
      </c>
      <c r="E33" s="18" t="s">
        <v>109</v>
      </c>
      <c r="F33" s="10" t="s">
        <v>50</v>
      </c>
    </row>
    <row r="34" spans="2:6" ht="15.75" customHeight="1">
      <c r="B34" s="43"/>
      <c r="C34" s="44"/>
      <c r="D34" s="28" t="s">
        <v>143</v>
      </c>
      <c r="E34" s="10" t="s">
        <v>124</v>
      </c>
      <c r="F34" s="10" t="s">
        <v>115</v>
      </c>
    </row>
    <row r="35" spans="2:6" ht="15.75" customHeight="1">
      <c r="B35" s="43"/>
      <c r="C35" s="44" t="s">
        <v>110</v>
      </c>
      <c r="D35" s="28" t="s">
        <v>144</v>
      </c>
      <c r="E35" s="10" t="s">
        <v>95</v>
      </c>
      <c r="F35" s="10" t="s">
        <v>26</v>
      </c>
    </row>
    <row r="36" spans="2:6" ht="15.75" customHeight="1">
      <c r="B36" s="43"/>
      <c r="C36" s="44"/>
      <c r="D36" s="28" t="s">
        <v>145</v>
      </c>
      <c r="E36" s="10" t="s">
        <v>96</v>
      </c>
      <c r="F36" s="10" t="s">
        <v>26</v>
      </c>
    </row>
    <row r="37" spans="2:6" ht="15.75" customHeight="1">
      <c r="B37" s="43"/>
      <c r="C37" s="44"/>
      <c r="D37" s="28" t="s">
        <v>146</v>
      </c>
      <c r="E37" s="10" t="s">
        <v>97</v>
      </c>
      <c r="F37" s="10" t="s">
        <v>26</v>
      </c>
    </row>
    <row r="38" spans="2:6" ht="15.75" customHeight="1">
      <c r="B38" s="43"/>
      <c r="C38" s="44"/>
      <c r="D38" s="28" t="s">
        <v>147</v>
      </c>
      <c r="E38" s="10" t="s">
        <v>125</v>
      </c>
      <c r="F38" s="10" t="s">
        <v>26</v>
      </c>
    </row>
    <row r="39" spans="2:6" ht="15.75" customHeight="1">
      <c r="B39" s="43"/>
      <c r="C39" s="44"/>
      <c r="D39" s="28" t="s">
        <v>148</v>
      </c>
      <c r="E39" s="10" t="s">
        <v>98</v>
      </c>
      <c r="F39" s="10" t="s">
        <v>26</v>
      </c>
    </row>
    <row r="40" spans="2:6" ht="15.75" customHeight="1">
      <c r="B40" s="43"/>
      <c r="C40" s="44"/>
      <c r="D40" s="28" t="s">
        <v>149</v>
      </c>
      <c r="E40" s="10" t="s">
        <v>99</v>
      </c>
      <c r="F40" s="10" t="s">
        <v>26</v>
      </c>
    </row>
    <row r="41" spans="2:6" ht="15.75" customHeight="1">
      <c r="B41" s="43"/>
      <c r="C41" s="44"/>
      <c r="D41" s="28" t="s">
        <v>150</v>
      </c>
      <c r="E41" s="10" t="s">
        <v>100</v>
      </c>
      <c r="F41" s="10" t="s">
        <v>26</v>
      </c>
    </row>
    <row r="42" spans="2:6" ht="15.75" customHeight="1">
      <c r="B42" s="43"/>
      <c r="C42" s="44"/>
      <c r="D42" s="28" t="s">
        <v>151</v>
      </c>
      <c r="E42" s="10" t="s">
        <v>126</v>
      </c>
      <c r="F42" s="10" t="s">
        <v>26</v>
      </c>
    </row>
    <row r="43" spans="2:6" ht="15.75" customHeight="1">
      <c r="B43" s="43"/>
      <c r="C43" s="40" t="s">
        <v>177</v>
      </c>
      <c r="D43" s="28" t="s">
        <v>133</v>
      </c>
      <c r="E43" s="29" t="s">
        <v>101</v>
      </c>
      <c r="F43" s="10" t="s">
        <v>29</v>
      </c>
    </row>
    <row r="44" spans="2:6" ht="15.75" customHeight="1">
      <c r="B44" s="43"/>
      <c r="C44" s="40"/>
      <c r="D44" s="28" t="s">
        <v>161</v>
      </c>
      <c r="E44" s="28" t="s">
        <v>132</v>
      </c>
      <c r="F44" s="10" t="s">
        <v>117</v>
      </c>
    </row>
    <row r="45" spans="2:6" ht="15.75" customHeight="1">
      <c r="B45" s="43"/>
      <c r="C45" s="40" t="s">
        <v>176</v>
      </c>
      <c r="D45" s="28" t="s">
        <v>134</v>
      </c>
      <c r="E45" s="29" t="s">
        <v>102</v>
      </c>
      <c r="F45" s="10" t="s">
        <v>116</v>
      </c>
    </row>
    <row r="46" spans="2:6" ht="15.75" customHeight="1">
      <c r="B46" s="43"/>
      <c r="C46" s="40"/>
      <c r="D46" s="10" t="s">
        <v>135</v>
      </c>
      <c r="E46" s="29" t="s">
        <v>103</v>
      </c>
      <c r="F46" s="10" t="s">
        <v>118</v>
      </c>
    </row>
    <row r="47" spans="2:6" ht="15.75" customHeight="1">
      <c r="B47" s="43"/>
      <c r="C47" s="40"/>
      <c r="D47" s="10" t="s">
        <v>136</v>
      </c>
      <c r="E47" s="29" t="s">
        <v>104</v>
      </c>
      <c r="F47" s="10" t="s">
        <v>118</v>
      </c>
    </row>
    <row r="48" spans="2:6" ht="15.75" customHeight="1">
      <c r="B48" s="43"/>
      <c r="C48" s="39" t="s">
        <v>175</v>
      </c>
      <c r="D48" s="28" t="s">
        <v>152</v>
      </c>
      <c r="E48" s="30" t="s">
        <v>105</v>
      </c>
      <c r="F48" s="10" t="s">
        <v>119</v>
      </c>
    </row>
    <row r="49" spans="2:6" ht="15.75" customHeight="1">
      <c r="B49" s="43"/>
      <c r="C49" s="39"/>
      <c r="D49" s="28" t="s">
        <v>152</v>
      </c>
      <c r="E49" s="30" t="s">
        <v>106</v>
      </c>
      <c r="F49" s="10" t="s">
        <v>119</v>
      </c>
    </row>
    <row r="50" spans="2:6" ht="15.75" customHeight="1">
      <c r="B50" s="43"/>
      <c r="C50" s="39"/>
      <c r="D50" s="10" t="s">
        <v>153</v>
      </c>
      <c r="E50" s="30" t="s">
        <v>127</v>
      </c>
      <c r="F50" s="10" t="s">
        <v>119</v>
      </c>
    </row>
    <row r="51" spans="2:6" ht="15.75" customHeight="1">
      <c r="B51" s="43"/>
      <c r="C51" s="40" t="s">
        <v>174</v>
      </c>
      <c r="D51" s="28" t="s">
        <v>154</v>
      </c>
      <c r="E51" s="29" t="s">
        <v>107</v>
      </c>
      <c r="F51" s="10" t="s">
        <v>29</v>
      </c>
    </row>
    <row r="52" spans="2:6" ht="15.75" customHeight="1">
      <c r="B52" s="43"/>
      <c r="C52" s="40"/>
      <c r="D52" s="10" t="s">
        <v>155</v>
      </c>
      <c r="E52" s="29" t="s">
        <v>128</v>
      </c>
      <c r="F52" s="10" t="s">
        <v>29</v>
      </c>
    </row>
  </sheetData>
  <mergeCells count="13">
    <mergeCell ref="C48:C50"/>
    <mergeCell ref="C51:C52"/>
    <mergeCell ref="B5:B22"/>
    <mergeCell ref="B23:B27"/>
    <mergeCell ref="B28:B52"/>
    <mergeCell ref="C35:C42"/>
    <mergeCell ref="C43:C44"/>
    <mergeCell ref="C45:C47"/>
    <mergeCell ref="C5:C11"/>
    <mergeCell ref="C12:C22"/>
    <mergeCell ref="C23:C27"/>
    <mergeCell ref="C28:C31"/>
    <mergeCell ref="C32:C34"/>
  </mergeCells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R13"/>
  <sheetViews>
    <sheetView workbookViewId="0">
      <selection activeCell="A2" sqref="A2"/>
    </sheetView>
  </sheetViews>
  <sheetFormatPr defaultRowHeight="15"/>
  <sheetData>
    <row r="2" spans="1:18" ht="15.75">
      <c r="A2" s="37" t="s">
        <v>173</v>
      </c>
    </row>
    <row r="4" spans="1:18" ht="15.75">
      <c r="B4" s="50" t="s">
        <v>78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1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2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 ht="15.75">
      <c r="B7" s="22">
        <v>0</v>
      </c>
      <c r="C7" s="23">
        <v>-1.4419999999999999</v>
      </c>
      <c r="D7" s="23">
        <v>2.5600000000000001E-2</v>
      </c>
      <c r="E7" s="23">
        <v>-1.4419999999999999</v>
      </c>
      <c r="F7" s="23">
        <v>1.9300000000000001E-2</v>
      </c>
      <c r="G7" s="23">
        <v>-1.4419999999999999</v>
      </c>
      <c r="H7" s="23">
        <v>2.4299999999999999E-2</v>
      </c>
      <c r="I7" s="23">
        <v>-1.4330000000000001</v>
      </c>
      <c r="J7" s="23">
        <v>6.1199999999999997E-2</v>
      </c>
      <c r="K7" s="23">
        <v>-1.4450000000000001</v>
      </c>
      <c r="L7" s="23">
        <v>2.9600000000000001E-2</v>
      </c>
      <c r="M7" s="23">
        <v>-1.4379999999999999</v>
      </c>
      <c r="N7" s="23">
        <v>1.7999999999999999E-2</v>
      </c>
      <c r="O7" s="23">
        <v>-1.4419999999999999</v>
      </c>
      <c r="P7" s="23">
        <v>2.7199999999999998E-2</v>
      </c>
      <c r="Q7" s="23">
        <v>-1.448</v>
      </c>
      <c r="R7" s="23">
        <v>2.0199999999999999E-2</v>
      </c>
    </row>
    <row r="8" spans="1:18" ht="15.75">
      <c r="B8" s="22">
        <v>10</v>
      </c>
      <c r="C8" s="23">
        <v>-1.488</v>
      </c>
      <c r="D8" s="23">
        <v>1.38E-2</v>
      </c>
      <c r="E8" s="23">
        <v>-1.718</v>
      </c>
      <c r="F8" s="23">
        <v>1.9300000000000001E-2</v>
      </c>
      <c r="G8" s="23">
        <v>-1.41</v>
      </c>
      <c r="H8" s="23">
        <v>3.8100000000000002E-2</v>
      </c>
      <c r="I8" s="23">
        <v>-1.748</v>
      </c>
      <c r="J8" s="23">
        <v>5.5399999999999998E-2</v>
      </c>
      <c r="K8" s="23">
        <v>-1.3979999999999999</v>
      </c>
      <c r="L8" s="23">
        <v>3.6799999999999999E-2</v>
      </c>
      <c r="M8" s="23">
        <v>-1.67</v>
      </c>
      <c r="N8" s="23">
        <v>4.02E-2</v>
      </c>
      <c r="O8" s="23">
        <v>-1.4450000000000001</v>
      </c>
      <c r="P8" s="23">
        <v>4.1700000000000001E-2</v>
      </c>
      <c r="Q8" s="23">
        <v>-1.6679999999999999</v>
      </c>
      <c r="R8" s="23">
        <v>3.0099999999999998E-2</v>
      </c>
    </row>
    <row r="9" spans="1:18" ht="15.75">
      <c r="B9" s="22">
        <v>20</v>
      </c>
      <c r="C9" s="23">
        <v>-1.4350000000000001</v>
      </c>
      <c r="D9" s="23">
        <v>3.2800000000000003E-2</v>
      </c>
      <c r="E9" s="23">
        <v>-2.11</v>
      </c>
      <c r="F9" s="23">
        <v>2.6800000000000001E-2</v>
      </c>
      <c r="G9" s="23">
        <v>-1.462</v>
      </c>
      <c r="H9" s="23">
        <v>2.06E-2</v>
      </c>
      <c r="I9" s="23">
        <v>-2.14</v>
      </c>
      <c r="J9" s="23">
        <v>5.9900000000000002E-2</v>
      </c>
      <c r="K9" s="23">
        <v>-1.488</v>
      </c>
      <c r="L9" s="23">
        <v>2.1399999999999999E-2</v>
      </c>
      <c r="M9" s="23">
        <v>-1.905</v>
      </c>
      <c r="N9" s="23">
        <v>1.55E-2</v>
      </c>
      <c r="O9" s="23">
        <v>-1.47</v>
      </c>
      <c r="P9" s="23">
        <v>2.8000000000000001E-2</v>
      </c>
      <c r="Q9" s="23">
        <v>-1.905</v>
      </c>
      <c r="R9" s="23">
        <v>1.9400000000000001E-2</v>
      </c>
    </row>
    <row r="10" spans="1:18" ht="15.75">
      <c r="B10" s="22">
        <v>30</v>
      </c>
      <c r="C10" s="23">
        <v>-1.478</v>
      </c>
      <c r="D10" s="23">
        <v>2.98E-2</v>
      </c>
      <c r="E10" s="23">
        <v>-2.4729999999999999</v>
      </c>
      <c r="F10" s="23">
        <v>1.9300000000000001E-2</v>
      </c>
      <c r="G10" s="23">
        <v>-1.4330000000000001</v>
      </c>
      <c r="H10" s="23">
        <v>3.2000000000000001E-2</v>
      </c>
      <c r="I10" s="23">
        <v>-2.4300000000000002</v>
      </c>
      <c r="J10" s="23">
        <v>7.3599999999999999E-2</v>
      </c>
      <c r="K10" s="23">
        <v>-1.4079999999999999</v>
      </c>
      <c r="L10" s="23">
        <v>3.6799999999999999E-2</v>
      </c>
      <c r="M10" s="23">
        <v>-2.1680000000000001</v>
      </c>
      <c r="N10" s="23">
        <v>1.7999999999999999E-2</v>
      </c>
      <c r="O10" s="23">
        <v>-1.4279999999999999</v>
      </c>
      <c r="P10" s="23">
        <v>1.7999999999999999E-2</v>
      </c>
      <c r="Q10" s="23">
        <v>-2.1520000000000001</v>
      </c>
      <c r="R10" s="23">
        <v>2.2499999999999999E-2</v>
      </c>
    </row>
    <row r="11" spans="1:18" ht="15.75">
      <c r="B11" s="22">
        <v>40</v>
      </c>
      <c r="C11" s="23">
        <v>-1.4179999999999999</v>
      </c>
      <c r="D11" s="23">
        <v>2.9499999999999998E-2</v>
      </c>
      <c r="E11" s="23">
        <v>-2.69</v>
      </c>
      <c r="F11" s="23">
        <v>3.1600000000000003E-2</v>
      </c>
      <c r="G11" s="23">
        <v>-1.498</v>
      </c>
      <c r="H11" s="23">
        <v>1.9300000000000001E-2</v>
      </c>
      <c r="I11" s="23">
        <v>-2.6</v>
      </c>
      <c r="J11" s="23">
        <v>7.3599999999999999E-2</v>
      </c>
      <c r="K11" s="23">
        <v>-1.4550000000000001</v>
      </c>
      <c r="L11" s="23">
        <v>5.2400000000000002E-2</v>
      </c>
      <c r="M11" s="23">
        <v>-2.3130000000000002</v>
      </c>
      <c r="N11" s="23">
        <v>1.6E-2</v>
      </c>
      <c r="O11" s="23">
        <v>-1.452</v>
      </c>
      <c r="P11" s="23">
        <v>2.46E-2</v>
      </c>
      <c r="Q11" s="23">
        <v>-2.2679999999999998</v>
      </c>
      <c r="R11" s="23">
        <v>1.7500000000000002E-2</v>
      </c>
    </row>
    <row r="12" spans="1:18" ht="15.75">
      <c r="B12" s="22">
        <v>50</v>
      </c>
      <c r="C12" s="23">
        <v>-1.4379999999999999</v>
      </c>
      <c r="D12" s="23">
        <v>2.6599999999999999E-2</v>
      </c>
      <c r="E12" s="23">
        <v>-2.8530000000000002</v>
      </c>
      <c r="F12" s="23">
        <v>2.5000000000000001E-2</v>
      </c>
      <c r="G12" s="23">
        <v>-1.4450000000000001</v>
      </c>
      <c r="H12" s="23">
        <v>2.8400000000000002E-2</v>
      </c>
      <c r="I12" s="23">
        <v>-2.7730000000000001</v>
      </c>
      <c r="J12" s="23">
        <v>4.4600000000000001E-2</v>
      </c>
      <c r="K12" s="23">
        <v>-1.4350000000000001</v>
      </c>
      <c r="L12" s="23">
        <v>1.55E-2</v>
      </c>
      <c r="M12" s="23">
        <v>-2.44</v>
      </c>
      <c r="N12" s="23">
        <v>1.5800000000000002E-2</v>
      </c>
      <c r="O12" s="23">
        <v>-1.472</v>
      </c>
      <c r="P12" s="23">
        <v>2.3900000000000001E-2</v>
      </c>
      <c r="Q12" s="23">
        <v>-2.3980000000000001</v>
      </c>
      <c r="R12" s="23">
        <v>2.5600000000000001E-2</v>
      </c>
    </row>
    <row r="13" spans="1:18" ht="15.75">
      <c r="B13" s="22">
        <v>60</v>
      </c>
      <c r="C13" s="23">
        <v>-1.452</v>
      </c>
      <c r="D13" s="23">
        <v>3.15E-2</v>
      </c>
      <c r="E13" s="23">
        <v>-3.105</v>
      </c>
      <c r="F13" s="23">
        <v>2.1000000000000001E-2</v>
      </c>
      <c r="G13" s="23">
        <v>-1.448</v>
      </c>
      <c r="H13" s="23">
        <v>3.7100000000000001E-2</v>
      </c>
      <c r="I13" s="23">
        <v>-3.02</v>
      </c>
      <c r="J13" s="23">
        <v>7.3599999999999999E-2</v>
      </c>
      <c r="K13" s="23">
        <v>-1.4419999999999999</v>
      </c>
      <c r="L13" s="23">
        <v>4.99E-2</v>
      </c>
      <c r="M13" s="23">
        <v>-2.64</v>
      </c>
      <c r="N13" s="23">
        <v>1.5800000000000002E-2</v>
      </c>
      <c r="O13" s="23">
        <v>-1.48</v>
      </c>
      <c r="P13" s="23">
        <v>7.0699999999999999E-3</v>
      </c>
      <c r="Q13" s="23">
        <v>-2.5579999999999998</v>
      </c>
      <c r="R13" s="23">
        <v>1.7500000000000002E-2</v>
      </c>
    </row>
  </sheetData>
  <mergeCells count="13">
    <mergeCell ref="M5:N5"/>
    <mergeCell ref="O5:P5"/>
    <mergeCell ref="Q5:R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R13"/>
  <sheetViews>
    <sheetView workbookViewId="0">
      <selection activeCell="F11" sqref="F11"/>
    </sheetView>
  </sheetViews>
  <sheetFormatPr defaultRowHeight="15"/>
  <sheetData>
    <row r="2" spans="1:18" ht="15.75">
      <c r="A2" s="37" t="s">
        <v>183</v>
      </c>
    </row>
    <row r="4" spans="1:18" ht="15.75">
      <c r="B4" s="50" t="s">
        <v>78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1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2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 ht="15.75">
      <c r="B7" s="22">
        <v>0</v>
      </c>
      <c r="C7" s="23">
        <v>6.1</v>
      </c>
      <c r="D7" s="23">
        <v>0.108</v>
      </c>
      <c r="E7" s="23">
        <v>6.125</v>
      </c>
      <c r="F7" s="23">
        <v>8.5400000000000004E-2</v>
      </c>
      <c r="G7" s="23">
        <v>6.1379999999999999</v>
      </c>
      <c r="H7" s="23">
        <v>0.14899999999999999</v>
      </c>
      <c r="I7" s="23">
        <v>6.15</v>
      </c>
      <c r="J7" s="23">
        <v>0.13200000000000001</v>
      </c>
      <c r="K7" s="23">
        <v>6.3129999999999997</v>
      </c>
      <c r="L7" s="23">
        <v>4.2700000000000002E-2</v>
      </c>
      <c r="M7" s="23">
        <v>6.3620000000000001</v>
      </c>
      <c r="N7" s="23">
        <v>6.88E-2</v>
      </c>
      <c r="O7" s="23">
        <v>6.4249999999999998</v>
      </c>
      <c r="P7" s="23">
        <v>0.125</v>
      </c>
      <c r="Q7" s="23">
        <v>6.45</v>
      </c>
      <c r="R7" s="23">
        <v>0.104</v>
      </c>
    </row>
    <row r="8" spans="1:18" ht="15.75">
      <c r="B8" s="22">
        <v>10</v>
      </c>
      <c r="C8" s="23">
        <v>6.1619999999999999</v>
      </c>
      <c r="D8" s="23">
        <v>7.4700000000000003E-2</v>
      </c>
      <c r="E8" s="23">
        <v>5.2770000000000001</v>
      </c>
      <c r="F8" s="23">
        <v>9.1600000000000001E-2</v>
      </c>
      <c r="G8" s="23">
        <v>5.8250000000000002</v>
      </c>
      <c r="H8" s="23">
        <v>0.11799999999999999</v>
      </c>
      <c r="I8" s="23">
        <v>5.4420000000000002</v>
      </c>
      <c r="J8" s="23">
        <v>8.9499999999999996E-2</v>
      </c>
      <c r="K8" s="23">
        <v>6.3650000000000002</v>
      </c>
      <c r="L8" s="23">
        <v>6.4399999999999999E-2</v>
      </c>
      <c r="M8" s="23">
        <v>5.625</v>
      </c>
      <c r="N8" s="23">
        <v>6.2899999999999998E-2</v>
      </c>
      <c r="O8" s="23">
        <v>6.4379999999999997</v>
      </c>
      <c r="P8" s="23">
        <v>0.125</v>
      </c>
      <c r="Q8" s="23">
        <v>5.9119999999999999</v>
      </c>
      <c r="R8" s="23">
        <v>0.159</v>
      </c>
    </row>
    <row r="9" spans="1:18" ht="15.75">
      <c r="B9" s="22">
        <v>20</v>
      </c>
      <c r="C9" s="23">
        <v>6.1</v>
      </c>
      <c r="D9" s="23">
        <v>7.0699999999999999E-2</v>
      </c>
      <c r="E9" s="23">
        <v>4.3949999999999996</v>
      </c>
      <c r="F9" s="23">
        <v>0.125</v>
      </c>
      <c r="G9" s="23">
        <v>6.2370000000000001</v>
      </c>
      <c r="H9" s="23">
        <v>0.17499999999999999</v>
      </c>
      <c r="I9" s="23">
        <v>4.5949999999999998</v>
      </c>
      <c r="J9" s="23">
        <v>0.125</v>
      </c>
      <c r="K9" s="23">
        <v>6.2869999999999999</v>
      </c>
      <c r="L9" s="23">
        <v>0.126</v>
      </c>
      <c r="M9" s="23">
        <v>5.0270000000000001</v>
      </c>
      <c r="N9" s="23">
        <v>8.9499999999999996E-2</v>
      </c>
      <c r="O9" s="23">
        <v>6.4379999999999997</v>
      </c>
      <c r="P9" s="23">
        <v>0.184</v>
      </c>
      <c r="Q9" s="23">
        <v>5.2450000000000001</v>
      </c>
      <c r="R9" s="23">
        <v>0.10299999999999999</v>
      </c>
    </row>
    <row r="10" spans="1:18" ht="15.75">
      <c r="B10" s="22">
        <v>30</v>
      </c>
      <c r="C10" s="23">
        <v>6.6749999999999998</v>
      </c>
      <c r="D10" s="23">
        <v>0.377</v>
      </c>
      <c r="E10" s="23">
        <v>3.51</v>
      </c>
      <c r="F10" s="23">
        <v>8.6599999999999996E-2</v>
      </c>
      <c r="G10" s="23">
        <v>6.41</v>
      </c>
      <c r="H10" s="23">
        <v>0.30399999999999999</v>
      </c>
      <c r="I10" s="23">
        <v>3.81</v>
      </c>
      <c r="J10" s="23">
        <v>0.17799999999999999</v>
      </c>
      <c r="K10" s="23">
        <v>6.718</v>
      </c>
      <c r="L10" s="23">
        <v>0.32800000000000001</v>
      </c>
      <c r="M10" s="23">
        <v>4.28</v>
      </c>
      <c r="N10" s="23">
        <v>7.0699999999999999E-2</v>
      </c>
      <c r="O10" s="23">
        <v>6.87</v>
      </c>
      <c r="P10" s="23">
        <v>0.28199999999999997</v>
      </c>
      <c r="Q10" s="23">
        <v>4.6849999999999996</v>
      </c>
      <c r="R10" s="23">
        <v>0.111</v>
      </c>
    </row>
    <row r="11" spans="1:18" ht="15.75">
      <c r="B11" s="22">
        <v>40</v>
      </c>
      <c r="C11" s="23">
        <v>7</v>
      </c>
      <c r="D11" s="23">
        <v>0.46200000000000002</v>
      </c>
      <c r="E11" s="23">
        <v>2.6779999999999999</v>
      </c>
      <c r="F11" s="23">
        <v>5.8900000000000001E-2</v>
      </c>
      <c r="G11" s="23">
        <v>6.5949999999999998</v>
      </c>
      <c r="H11" s="23">
        <v>0.15</v>
      </c>
      <c r="I11" s="23">
        <v>3.0630000000000002</v>
      </c>
      <c r="J11" s="23">
        <v>0.13</v>
      </c>
      <c r="K11" s="23">
        <v>6.9729999999999999</v>
      </c>
      <c r="L11" s="23">
        <v>0.39700000000000002</v>
      </c>
      <c r="M11" s="23">
        <v>3.6</v>
      </c>
      <c r="N11" s="23">
        <v>9.1300000000000006E-2</v>
      </c>
      <c r="O11" s="23">
        <v>7.1849999999999996</v>
      </c>
      <c r="P11" s="23">
        <v>0.309</v>
      </c>
      <c r="Q11" s="23">
        <v>4.1449999999999996</v>
      </c>
      <c r="R11" s="23">
        <v>0.125</v>
      </c>
    </row>
    <row r="12" spans="1:18" ht="15.75">
      <c r="B12" s="22">
        <v>50</v>
      </c>
      <c r="C12" s="23">
        <v>7.2750000000000004</v>
      </c>
      <c r="D12" s="23">
        <v>0.189</v>
      </c>
      <c r="E12" s="23">
        <v>1.788</v>
      </c>
      <c r="F12" s="23">
        <v>9.2200000000000004E-2</v>
      </c>
      <c r="G12" s="23">
        <v>6.6779999999999999</v>
      </c>
      <c r="H12" s="23">
        <v>0.25</v>
      </c>
      <c r="I12" s="23">
        <v>2.2999999999999998</v>
      </c>
      <c r="J12" s="23">
        <v>0.13600000000000001</v>
      </c>
      <c r="K12" s="23">
        <v>7.0350000000000001</v>
      </c>
      <c r="L12" s="23">
        <v>0.44900000000000001</v>
      </c>
      <c r="M12" s="23">
        <v>3.0230000000000001</v>
      </c>
      <c r="N12" s="23">
        <v>0.10100000000000001</v>
      </c>
      <c r="O12" s="23">
        <v>7.34</v>
      </c>
      <c r="P12" s="23">
        <v>0.29899999999999999</v>
      </c>
      <c r="Q12" s="23">
        <v>3.5449999999999999</v>
      </c>
      <c r="R12" s="23">
        <v>0.10299999999999999</v>
      </c>
    </row>
    <row r="13" spans="1:18" ht="15.75">
      <c r="B13" s="22">
        <v>60</v>
      </c>
      <c r="C13" s="23">
        <v>7.3250000000000002</v>
      </c>
      <c r="D13" s="23">
        <v>0.36599999999999999</v>
      </c>
      <c r="E13" s="23">
        <v>1</v>
      </c>
      <c r="F13" s="23">
        <v>9.0899999999999995E-2</v>
      </c>
      <c r="G13" s="23">
        <v>7.2370000000000001</v>
      </c>
      <c r="H13" s="23">
        <v>0.25800000000000001</v>
      </c>
      <c r="I13" s="23">
        <v>1.5449999999999999</v>
      </c>
      <c r="J13" s="23">
        <v>0.128</v>
      </c>
      <c r="K13" s="23">
        <v>7.4550000000000001</v>
      </c>
      <c r="L13" s="23">
        <v>0.121</v>
      </c>
      <c r="M13" s="23">
        <v>2.2930000000000001</v>
      </c>
      <c r="N13" s="23">
        <v>6.25E-2</v>
      </c>
      <c r="O13" s="23">
        <v>7.585</v>
      </c>
      <c r="P13" s="23">
        <v>7.8899999999999998E-2</v>
      </c>
      <c r="Q13" s="23">
        <v>2.8849999999999998</v>
      </c>
      <c r="R13" s="23">
        <v>0.111</v>
      </c>
    </row>
  </sheetData>
  <mergeCells count="13">
    <mergeCell ref="M5:N5"/>
    <mergeCell ref="O5:P5"/>
    <mergeCell ref="Q5:R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R13"/>
  <sheetViews>
    <sheetView workbookViewId="0">
      <selection activeCell="A2" sqref="A2"/>
    </sheetView>
  </sheetViews>
  <sheetFormatPr defaultRowHeight="15"/>
  <sheetData>
    <row r="2" spans="1:18" ht="15.75">
      <c r="A2" s="37" t="s">
        <v>184</v>
      </c>
    </row>
    <row r="4" spans="1:18" ht="15.75">
      <c r="B4" s="50" t="s">
        <v>78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1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2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 ht="15.75">
      <c r="B7" s="22">
        <v>0</v>
      </c>
      <c r="C7" s="23">
        <v>97.25</v>
      </c>
      <c r="D7" s="23">
        <v>0.75</v>
      </c>
      <c r="E7" s="23">
        <v>98.992999999999995</v>
      </c>
      <c r="F7" s="23">
        <v>0.82299999999999995</v>
      </c>
      <c r="G7" s="23">
        <v>97.39</v>
      </c>
      <c r="H7" s="23">
        <v>0.54700000000000004</v>
      </c>
      <c r="I7" s="23">
        <v>99.49</v>
      </c>
      <c r="J7" s="23">
        <v>0.79800000000000004</v>
      </c>
      <c r="K7" s="23">
        <v>97.375</v>
      </c>
      <c r="L7" s="23">
        <v>0.85099999999999998</v>
      </c>
      <c r="M7" s="23">
        <v>99.087999999999994</v>
      </c>
      <c r="N7" s="23">
        <v>0.96499999999999997</v>
      </c>
      <c r="O7" s="23">
        <v>97.625</v>
      </c>
      <c r="P7" s="23">
        <v>0.747</v>
      </c>
      <c r="Q7" s="23">
        <v>102.093</v>
      </c>
      <c r="R7" s="23">
        <v>1.371</v>
      </c>
    </row>
    <row r="8" spans="1:18" ht="15.75">
      <c r="B8" s="22">
        <v>10</v>
      </c>
      <c r="C8" s="23">
        <v>98.25</v>
      </c>
      <c r="D8" s="23">
        <v>0.94599999999999995</v>
      </c>
      <c r="E8" s="23">
        <v>88</v>
      </c>
      <c r="F8" s="23">
        <v>0.95699999999999996</v>
      </c>
      <c r="G8" s="23">
        <v>97.918000000000006</v>
      </c>
      <c r="H8" s="23">
        <v>0.34399999999999997</v>
      </c>
      <c r="I8" s="23">
        <v>88.86</v>
      </c>
      <c r="J8" s="23">
        <v>0.64900000000000002</v>
      </c>
      <c r="K8" s="23">
        <v>98.424999999999997</v>
      </c>
      <c r="L8" s="23">
        <v>0.44</v>
      </c>
      <c r="M8" s="23">
        <v>90.382999999999996</v>
      </c>
      <c r="N8" s="23">
        <v>0.92400000000000004</v>
      </c>
      <c r="O8" s="23">
        <v>98.221999999999994</v>
      </c>
      <c r="P8" s="23">
        <v>0.33100000000000002</v>
      </c>
      <c r="Q8" s="23">
        <v>95.21</v>
      </c>
      <c r="R8" s="23">
        <v>1.4590000000000001</v>
      </c>
    </row>
    <row r="9" spans="1:18" ht="15.75">
      <c r="B9" s="22">
        <v>20</v>
      </c>
      <c r="C9" s="23">
        <v>99.25</v>
      </c>
      <c r="D9" s="23">
        <v>0.75</v>
      </c>
      <c r="E9" s="23">
        <v>77.266999999999996</v>
      </c>
      <c r="F9" s="23">
        <v>0.86699999999999999</v>
      </c>
      <c r="G9" s="23">
        <v>99.234999999999999</v>
      </c>
      <c r="H9" s="23">
        <v>0.63100000000000001</v>
      </c>
      <c r="I9" s="23">
        <v>78.882000000000005</v>
      </c>
      <c r="J9" s="23">
        <v>0.71199999999999997</v>
      </c>
      <c r="K9" s="23">
        <v>99.52</v>
      </c>
      <c r="L9" s="23">
        <v>0.69099999999999995</v>
      </c>
      <c r="M9" s="23">
        <v>81.22</v>
      </c>
      <c r="N9" s="23">
        <v>1.3240000000000001</v>
      </c>
      <c r="O9" s="23">
        <v>98.515000000000001</v>
      </c>
      <c r="P9" s="23">
        <v>0.20499999999999999</v>
      </c>
      <c r="Q9" s="23">
        <v>88.177999999999997</v>
      </c>
      <c r="R9" s="23">
        <v>1.419</v>
      </c>
    </row>
    <row r="10" spans="1:18" ht="15.75">
      <c r="B10" s="22">
        <v>30</v>
      </c>
      <c r="C10" s="23">
        <v>99.25</v>
      </c>
      <c r="D10" s="23">
        <v>0.629</v>
      </c>
      <c r="E10" s="23">
        <v>66.111999999999995</v>
      </c>
      <c r="F10" s="23">
        <v>0.85199999999999998</v>
      </c>
      <c r="G10" s="23">
        <v>99.5</v>
      </c>
      <c r="H10" s="23">
        <v>0.64500000000000002</v>
      </c>
      <c r="I10" s="23">
        <v>68.8</v>
      </c>
      <c r="J10" s="23">
        <v>0.67</v>
      </c>
      <c r="K10" s="23">
        <v>100.455</v>
      </c>
      <c r="L10" s="23">
        <v>0.96099999999999997</v>
      </c>
      <c r="M10" s="23">
        <v>72.537000000000006</v>
      </c>
      <c r="N10" s="23">
        <v>0.78500000000000003</v>
      </c>
      <c r="O10" s="23">
        <v>99.55</v>
      </c>
      <c r="P10" s="23">
        <v>0.54200000000000004</v>
      </c>
      <c r="Q10" s="23">
        <v>81.531999999999996</v>
      </c>
      <c r="R10" s="23">
        <v>1.3560000000000001</v>
      </c>
    </row>
    <row r="11" spans="1:18" ht="15.75">
      <c r="B11" s="22">
        <v>40</v>
      </c>
      <c r="C11" s="23">
        <v>99.5</v>
      </c>
      <c r="D11" s="23">
        <v>0.95699999999999996</v>
      </c>
      <c r="E11" s="23">
        <v>54.11</v>
      </c>
      <c r="F11" s="23">
        <v>0.90100000000000002</v>
      </c>
      <c r="G11" s="23">
        <v>99.867999999999995</v>
      </c>
      <c r="H11" s="23">
        <v>0.42899999999999999</v>
      </c>
      <c r="I11" s="23">
        <v>57.805</v>
      </c>
      <c r="J11" s="23">
        <v>0.84099999999999997</v>
      </c>
      <c r="K11" s="23">
        <v>100.47</v>
      </c>
      <c r="L11" s="23">
        <v>1.0960000000000001</v>
      </c>
      <c r="M11" s="23">
        <v>64.263000000000005</v>
      </c>
      <c r="N11" s="23">
        <v>0.95299999999999996</v>
      </c>
      <c r="O11" s="23">
        <v>101.45</v>
      </c>
      <c r="P11" s="23">
        <v>1.4610000000000001</v>
      </c>
      <c r="Q11" s="23">
        <v>73.543000000000006</v>
      </c>
      <c r="R11" s="23">
        <v>1.526</v>
      </c>
    </row>
    <row r="12" spans="1:18" ht="15.75">
      <c r="B12" s="22">
        <v>50</v>
      </c>
      <c r="C12" s="23">
        <v>100.5</v>
      </c>
      <c r="D12" s="23">
        <v>0.64500000000000002</v>
      </c>
      <c r="E12" s="23">
        <v>42.377000000000002</v>
      </c>
      <c r="F12" s="23">
        <v>0.83499999999999996</v>
      </c>
      <c r="G12" s="23">
        <v>99.555000000000007</v>
      </c>
      <c r="H12" s="23">
        <v>0.63400000000000001</v>
      </c>
      <c r="I12" s="23">
        <v>47.06</v>
      </c>
      <c r="J12" s="23">
        <v>0.745</v>
      </c>
      <c r="K12" s="23">
        <v>101.75</v>
      </c>
      <c r="L12" s="23">
        <v>1.3049999999999999</v>
      </c>
      <c r="M12" s="23">
        <v>55.457000000000001</v>
      </c>
      <c r="N12" s="23">
        <v>0.88900000000000001</v>
      </c>
      <c r="O12" s="23">
        <v>102.905</v>
      </c>
      <c r="P12" s="23">
        <v>1.0529999999999999</v>
      </c>
      <c r="Q12" s="23">
        <v>66.272999999999996</v>
      </c>
      <c r="R12" s="23">
        <v>1.4350000000000001</v>
      </c>
    </row>
    <row r="13" spans="1:18" ht="15.75">
      <c r="B13" s="22">
        <v>60</v>
      </c>
      <c r="C13" s="23">
        <v>101.75</v>
      </c>
      <c r="D13" s="23">
        <v>0.47899999999999998</v>
      </c>
      <c r="E13" s="23">
        <v>30.28</v>
      </c>
      <c r="F13" s="23">
        <v>0.85599999999999998</v>
      </c>
      <c r="G13" s="23">
        <v>101.893</v>
      </c>
      <c r="H13" s="23">
        <v>1.5149999999999999</v>
      </c>
      <c r="I13" s="23">
        <v>36.835000000000001</v>
      </c>
      <c r="J13" s="23">
        <v>0.71099999999999997</v>
      </c>
      <c r="K13" s="23">
        <v>102.625</v>
      </c>
      <c r="L13" s="23">
        <v>0.99299999999999999</v>
      </c>
      <c r="M13" s="23">
        <v>46.51</v>
      </c>
      <c r="N13" s="23">
        <v>0.89100000000000001</v>
      </c>
      <c r="O13" s="23">
        <v>104.688</v>
      </c>
      <c r="P13" s="23">
        <v>0.88800000000000001</v>
      </c>
      <c r="Q13" s="23">
        <v>60.25</v>
      </c>
      <c r="R13" s="23">
        <v>1.3819999999999999</v>
      </c>
    </row>
  </sheetData>
  <mergeCells count="13">
    <mergeCell ref="M5:N5"/>
    <mergeCell ref="O5:P5"/>
    <mergeCell ref="Q5:R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2:R13"/>
  <sheetViews>
    <sheetView workbookViewId="0">
      <selection activeCell="A2" sqref="A2"/>
    </sheetView>
  </sheetViews>
  <sheetFormatPr defaultRowHeight="15"/>
  <sheetData>
    <row r="2" spans="1:18" ht="15.75">
      <c r="A2" s="37" t="s">
        <v>185</v>
      </c>
    </row>
    <row r="4" spans="1:18" ht="15.75">
      <c r="B4" s="50" t="s">
        <v>78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1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2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 ht="15.75">
      <c r="B7" s="22">
        <v>0</v>
      </c>
      <c r="C7" s="18">
        <v>3.15</v>
      </c>
      <c r="D7" s="18">
        <v>0.05</v>
      </c>
      <c r="E7" s="18">
        <v>3.3</v>
      </c>
      <c r="F7" s="18">
        <v>4.0800000000000003E-2</v>
      </c>
      <c r="G7" s="18">
        <v>3.3250000000000002</v>
      </c>
      <c r="H7" s="18">
        <v>7.4999999999999997E-2</v>
      </c>
      <c r="I7" s="18">
        <v>3.375</v>
      </c>
      <c r="J7" s="18">
        <v>4.7899999999999998E-2</v>
      </c>
      <c r="K7" s="18">
        <v>3.5750000000000002</v>
      </c>
      <c r="L7" s="18">
        <v>4.7899999999999998E-2</v>
      </c>
      <c r="M7" s="18">
        <v>3.6</v>
      </c>
      <c r="N7" s="18">
        <v>4.0800000000000003E-2</v>
      </c>
      <c r="O7" s="18">
        <v>3.625</v>
      </c>
      <c r="P7" s="18">
        <v>4.7899999999999998E-2</v>
      </c>
      <c r="Q7" s="18">
        <v>3.75</v>
      </c>
      <c r="R7" s="18">
        <v>6.4500000000000002E-2</v>
      </c>
    </row>
    <row r="8" spans="1:18" ht="15.75">
      <c r="B8" s="22">
        <v>10</v>
      </c>
      <c r="C8" s="18">
        <v>3.2749999999999999</v>
      </c>
      <c r="D8" s="18">
        <v>6.2899999999999998E-2</v>
      </c>
      <c r="E8" s="18">
        <v>2.7749999999999999</v>
      </c>
      <c r="F8" s="18">
        <v>2.5000000000000001E-2</v>
      </c>
      <c r="G8" s="18">
        <v>3.3250000000000002</v>
      </c>
      <c r="H8" s="18">
        <v>0.111</v>
      </c>
      <c r="I8" s="18">
        <v>2.85</v>
      </c>
      <c r="J8" s="18">
        <v>0.05</v>
      </c>
      <c r="K8" s="18">
        <v>3.6</v>
      </c>
      <c r="L8" s="18">
        <v>9.1300000000000006E-2</v>
      </c>
      <c r="M8" s="18">
        <v>3.1549999999999998</v>
      </c>
      <c r="N8" s="18">
        <v>4.7899999999999998E-2</v>
      </c>
      <c r="O8" s="18">
        <v>3.7250000000000001</v>
      </c>
      <c r="P8" s="18">
        <v>4.7899999999999998E-2</v>
      </c>
      <c r="Q8" s="18">
        <v>3.3559999999999999</v>
      </c>
      <c r="R8" s="18">
        <v>6.2799999999999995E-2</v>
      </c>
    </row>
    <row r="9" spans="1:18" ht="15.75">
      <c r="B9" s="22">
        <v>20</v>
      </c>
      <c r="C9" s="18">
        <v>3.3250000000000002</v>
      </c>
      <c r="D9" s="18">
        <v>6.2899999999999998E-2</v>
      </c>
      <c r="E9" s="18">
        <v>2.2949999999999999</v>
      </c>
      <c r="F9" s="18">
        <v>4.7899999999999998E-2</v>
      </c>
      <c r="G9" s="18">
        <v>3.35</v>
      </c>
      <c r="H9" s="18">
        <v>0.126</v>
      </c>
      <c r="I9" s="18">
        <v>2.37</v>
      </c>
      <c r="J9" s="18">
        <v>2.8899999999999999E-2</v>
      </c>
      <c r="K9" s="18">
        <v>3.6</v>
      </c>
      <c r="L9" s="18">
        <v>0.14099999999999999</v>
      </c>
      <c r="M9" s="18">
        <v>2.7149999999999999</v>
      </c>
      <c r="N9" s="18">
        <v>4.7899999999999998E-2</v>
      </c>
      <c r="O9" s="18">
        <v>3.7250000000000001</v>
      </c>
      <c r="P9" s="18">
        <v>7.4999999999999997E-2</v>
      </c>
      <c r="Q9" s="18">
        <v>2.9649999999999999</v>
      </c>
      <c r="R9" s="18">
        <v>7.4999999999999997E-2</v>
      </c>
    </row>
    <row r="10" spans="1:18" ht="15.75">
      <c r="B10" s="22">
        <v>30</v>
      </c>
      <c r="C10" s="18">
        <v>3.4</v>
      </c>
      <c r="D10" s="18">
        <v>4.0800000000000003E-2</v>
      </c>
      <c r="E10" s="18">
        <v>1.825</v>
      </c>
      <c r="F10" s="18">
        <v>4.7899999999999998E-2</v>
      </c>
      <c r="G10" s="18">
        <v>3.375</v>
      </c>
      <c r="H10" s="18">
        <v>6.2899999999999998E-2</v>
      </c>
      <c r="I10" s="18">
        <v>1.925</v>
      </c>
      <c r="J10" s="18">
        <v>4.7899999999999998E-2</v>
      </c>
      <c r="K10" s="18">
        <v>3.7</v>
      </c>
      <c r="L10" s="18">
        <v>4.0800000000000003E-2</v>
      </c>
      <c r="M10" s="18">
        <v>2.3050000000000002</v>
      </c>
      <c r="N10" s="18">
        <v>4.7899999999999998E-2</v>
      </c>
      <c r="O10" s="18">
        <v>3.75</v>
      </c>
      <c r="P10" s="18">
        <v>6.4500000000000002E-2</v>
      </c>
      <c r="Q10" s="18">
        <v>2.5950000000000002</v>
      </c>
      <c r="R10" s="18">
        <v>8.5400000000000004E-2</v>
      </c>
    </row>
    <row r="11" spans="1:18" ht="15.75">
      <c r="B11" s="22">
        <v>40</v>
      </c>
      <c r="C11" s="18">
        <v>3.4</v>
      </c>
      <c r="D11" s="18">
        <v>9.1300000000000006E-2</v>
      </c>
      <c r="E11" s="18">
        <v>1.355</v>
      </c>
      <c r="F11" s="18">
        <v>4.7899999999999998E-2</v>
      </c>
      <c r="G11" s="18">
        <v>3.4249999999999998</v>
      </c>
      <c r="H11" s="18">
        <v>0.10299999999999999</v>
      </c>
      <c r="I11" s="18">
        <v>1.44</v>
      </c>
      <c r="J11" s="18">
        <v>0.05</v>
      </c>
      <c r="K11" s="18">
        <v>3.8250000000000002</v>
      </c>
      <c r="L11" s="18">
        <v>4.7899999999999998E-2</v>
      </c>
      <c r="M11" s="18">
        <v>1.895</v>
      </c>
      <c r="N11" s="18">
        <v>4.7899999999999998E-2</v>
      </c>
      <c r="O11" s="18">
        <v>4</v>
      </c>
      <c r="P11" s="18">
        <v>0.24199999999999999</v>
      </c>
      <c r="Q11" s="18">
        <v>2.2450000000000001</v>
      </c>
      <c r="R11" s="18">
        <v>6.2399999999999997E-2</v>
      </c>
    </row>
    <row r="12" spans="1:18" ht="15.75">
      <c r="B12" s="22">
        <v>50</v>
      </c>
      <c r="C12" s="18">
        <v>3.45</v>
      </c>
      <c r="D12" s="18">
        <v>2.8899999999999999E-2</v>
      </c>
      <c r="E12" s="18">
        <v>0.9</v>
      </c>
      <c r="F12" s="18">
        <v>4.0800000000000003E-2</v>
      </c>
      <c r="G12" s="18">
        <v>3.5</v>
      </c>
      <c r="H12" s="18">
        <v>7.0699999999999999E-2</v>
      </c>
      <c r="I12" s="18">
        <v>0.97</v>
      </c>
      <c r="J12" s="18">
        <v>6.4500000000000002E-2</v>
      </c>
      <c r="K12" s="18">
        <v>3.9750000000000001</v>
      </c>
      <c r="L12" s="18">
        <v>0.14399999999999999</v>
      </c>
      <c r="M12" s="18">
        <v>1.488</v>
      </c>
      <c r="N12" s="18">
        <v>4.2700000000000002E-2</v>
      </c>
      <c r="O12" s="18">
        <v>4.1500000000000004</v>
      </c>
      <c r="P12" s="18">
        <v>0.28699999999999998</v>
      </c>
      <c r="Q12" s="18">
        <v>1.865</v>
      </c>
      <c r="R12" s="18">
        <v>7.4999999999999997E-2</v>
      </c>
    </row>
    <row r="13" spans="1:18" ht="15.75">
      <c r="B13" s="22">
        <v>60</v>
      </c>
      <c r="C13" s="18">
        <v>3.5750000000000002</v>
      </c>
      <c r="D13" s="18">
        <v>7.4999999999999997E-2</v>
      </c>
      <c r="E13" s="18">
        <v>0.41499999999999998</v>
      </c>
      <c r="F13" s="18">
        <v>4.7899999999999998E-2</v>
      </c>
      <c r="G13" s="18">
        <v>3.5249999999999999</v>
      </c>
      <c r="H13" s="18">
        <v>8.5400000000000004E-2</v>
      </c>
      <c r="I13" s="18">
        <v>0.54</v>
      </c>
      <c r="J13" s="18">
        <v>2.8899999999999999E-2</v>
      </c>
      <c r="K13" s="18">
        <v>4.0250000000000004</v>
      </c>
      <c r="L13" s="18">
        <v>0.22900000000000001</v>
      </c>
      <c r="M13" s="18">
        <v>1.1100000000000001</v>
      </c>
      <c r="N13" s="18">
        <v>4.0800000000000003E-2</v>
      </c>
      <c r="O13" s="18">
        <v>4.3</v>
      </c>
      <c r="P13" s="18">
        <v>0.32400000000000001</v>
      </c>
      <c r="Q13" s="18">
        <v>1.5649999999999999</v>
      </c>
      <c r="R13" s="18">
        <v>7.4999999999999997E-2</v>
      </c>
    </row>
  </sheetData>
  <mergeCells count="13">
    <mergeCell ref="M5:N5"/>
    <mergeCell ref="O5:P5"/>
    <mergeCell ref="Q5:R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2:AU49"/>
  <sheetViews>
    <sheetView workbookViewId="0">
      <selection activeCell="B28" sqref="B28"/>
    </sheetView>
  </sheetViews>
  <sheetFormatPr defaultRowHeight="15"/>
  <cols>
    <col min="1" max="16384" width="9.140625" style="11"/>
  </cols>
  <sheetData>
    <row r="2" spans="2:47">
      <c r="B2" s="37" t="s">
        <v>186</v>
      </c>
    </row>
    <row r="3" spans="2:47">
      <c r="B3" s="37"/>
    </row>
    <row r="4" spans="2:47" ht="16.5">
      <c r="B4" s="10"/>
      <c r="C4" s="10" t="s">
        <v>2</v>
      </c>
      <c r="D4" s="10" t="s">
        <v>86</v>
      </c>
      <c r="E4" s="10" t="s">
        <v>87</v>
      </c>
      <c r="F4" s="10" t="s">
        <v>88</v>
      </c>
      <c r="G4" s="10" t="s">
        <v>89</v>
      </c>
      <c r="H4" s="10" t="s">
        <v>90</v>
      </c>
      <c r="I4" s="10" t="s">
        <v>6</v>
      </c>
      <c r="J4" s="10" t="s">
        <v>71</v>
      </c>
      <c r="K4" s="10" t="s">
        <v>7</v>
      </c>
      <c r="L4" s="10" t="s">
        <v>91</v>
      </c>
      <c r="M4" s="10" t="s">
        <v>92</v>
      </c>
      <c r="N4" s="10" t="s">
        <v>8</v>
      </c>
      <c r="O4" s="10" t="s">
        <v>9</v>
      </c>
      <c r="P4" s="10" t="s">
        <v>10</v>
      </c>
      <c r="Q4" s="10" t="s">
        <v>11</v>
      </c>
      <c r="R4" s="10" t="s">
        <v>12</v>
      </c>
      <c r="S4" s="10" t="s">
        <v>53</v>
      </c>
      <c r="T4" s="10" t="s">
        <v>52</v>
      </c>
      <c r="U4" s="10" t="s">
        <v>13</v>
      </c>
      <c r="V4" s="10" t="s">
        <v>156</v>
      </c>
      <c r="W4" s="10" t="s">
        <v>157</v>
      </c>
      <c r="X4" s="10" t="s">
        <v>158</v>
      </c>
      <c r="Y4" s="60" t="s">
        <v>182</v>
      </c>
      <c r="Z4" s="18" t="s">
        <v>93</v>
      </c>
      <c r="AA4" s="10" t="s">
        <v>131</v>
      </c>
      <c r="AB4" s="10" t="s">
        <v>82</v>
      </c>
      <c r="AC4" s="10" t="s">
        <v>108</v>
      </c>
      <c r="AD4" s="10" t="s">
        <v>122</v>
      </c>
      <c r="AE4" s="10" t="s">
        <v>123</v>
      </c>
      <c r="AF4" s="10" t="s">
        <v>109</v>
      </c>
      <c r="AG4" s="10" t="s">
        <v>94</v>
      </c>
      <c r="AH4" s="10" t="s">
        <v>95</v>
      </c>
      <c r="AI4" s="10" t="s">
        <v>96</v>
      </c>
      <c r="AJ4" s="10" t="s">
        <v>97</v>
      </c>
      <c r="AK4" s="10" t="s">
        <v>98</v>
      </c>
      <c r="AL4" s="10" t="s">
        <v>99</v>
      </c>
      <c r="AM4" s="10" t="s">
        <v>100</v>
      </c>
      <c r="AN4" s="10" t="s">
        <v>101</v>
      </c>
      <c r="AO4" s="28" t="s">
        <v>132</v>
      </c>
      <c r="AP4" s="18" t="s">
        <v>102</v>
      </c>
      <c r="AQ4" s="10" t="s">
        <v>103</v>
      </c>
      <c r="AR4" s="10" t="s">
        <v>104</v>
      </c>
      <c r="AS4" s="10" t="s">
        <v>105</v>
      </c>
      <c r="AT4" s="10" t="s">
        <v>106</v>
      </c>
      <c r="AU4" s="10" t="s">
        <v>107</v>
      </c>
    </row>
    <row r="5" spans="2:47">
      <c r="B5" s="10" t="s">
        <v>1</v>
      </c>
      <c r="C5" s="10">
        <v>0.97399999999999998</v>
      </c>
      <c r="D5" s="10">
        <v>0.26300000000000001</v>
      </c>
      <c r="E5" s="10">
        <v>0.18099999999999999</v>
      </c>
      <c r="F5" s="10">
        <v>-0.27900000000000003</v>
      </c>
      <c r="G5" s="10">
        <v>0.161</v>
      </c>
      <c r="H5" s="10">
        <v>0.13100000000000001</v>
      </c>
      <c r="I5" s="10">
        <v>0.27800000000000002</v>
      </c>
      <c r="J5" s="10">
        <v>0.16800000000000001</v>
      </c>
      <c r="K5" s="10">
        <v>-9.6799999999999997E-2</v>
      </c>
      <c r="L5" s="10">
        <v>0.08</v>
      </c>
      <c r="M5" s="10">
        <v>6.9800000000000001E-2</v>
      </c>
      <c r="N5" s="10">
        <v>0.08</v>
      </c>
      <c r="O5" s="10">
        <v>0.183</v>
      </c>
      <c r="P5" s="10">
        <v>9.0499999999999997E-2</v>
      </c>
      <c r="Q5" s="10">
        <v>-9.8500000000000004E-2</v>
      </c>
      <c r="R5" s="10">
        <v>0.34399999999999997</v>
      </c>
      <c r="S5" s="10">
        <v>0.25900000000000001</v>
      </c>
      <c r="T5" s="10">
        <v>0.24299999999999999</v>
      </c>
      <c r="U5" s="10">
        <v>0.184</v>
      </c>
      <c r="V5" s="10">
        <v>0.20699999999999999</v>
      </c>
      <c r="W5" s="10">
        <v>-2.06E-2</v>
      </c>
      <c r="X5" s="10">
        <v>9.5700000000000004E-3</v>
      </c>
      <c r="Y5" s="10">
        <v>0.40200000000000002</v>
      </c>
      <c r="Z5" s="10">
        <v>0.14499999999999999</v>
      </c>
      <c r="AA5" s="10">
        <v>0.41399999999999998</v>
      </c>
      <c r="AB5" s="10">
        <v>-0.35199999999999998</v>
      </c>
      <c r="AC5" s="10">
        <v>0.41099999999999998</v>
      </c>
      <c r="AD5" s="10">
        <v>0.34899999999999998</v>
      </c>
      <c r="AE5" s="10">
        <v>0.52100000000000002</v>
      </c>
      <c r="AF5" s="10">
        <v>0.39300000000000002</v>
      </c>
      <c r="AG5" s="10">
        <v>0.64300000000000002</v>
      </c>
      <c r="AH5" s="10">
        <v>0.44500000000000001</v>
      </c>
      <c r="AI5" s="10">
        <v>0.42199999999999999</v>
      </c>
      <c r="AJ5" s="10">
        <v>0.41599999999999998</v>
      </c>
      <c r="AK5" s="10">
        <v>0.45500000000000002</v>
      </c>
      <c r="AL5" s="10">
        <v>0.41099999999999998</v>
      </c>
      <c r="AM5" s="10">
        <v>0.41099999999999998</v>
      </c>
      <c r="AN5" s="10">
        <v>0.189</v>
      </c>
      <c r="AO5" s="10">
        <v>0.14099999999999999</v>
      </c>
      <c r="AP5" s="10">
        <v>0.35699999999999998</v>
      </c>
      <c r="AQ5" s="10">
        <v>0.39200000000000002</v>
      </c>
      <c r="AR5" s="10">
        <v>0.253</v>
      </c>
      <c r="AS5" s="10">
        <v>0.435</v>
      </c>
      <c r="AT5" s="10">
        <v>0.51600000000000001</v>
      </c>
      <c r="AU5" s="10">
        <v>0.32600000000000001</v>
      </c>
    </row>
    <row r="6" spans="2:47">
      <c r="B6" s="10" t="s">
        <v>2</v>
      </c>
      <c r="C6" s="10"/>
      <c r="D6" s="10">
        <v>3.8199999999999998E-2</v>
      </c>
      <c r="E6" s="10">
        <v>-3.9399999999999998E-2</v>
      </c>
      <c r="F6" s="10">
        <v>-5.7799999999999997E-2</v>
      </c>
      <c r="G6" s="10">
        <v>-5.9299999999999999E-2</v>
      </c>
      <c r="H6" s="10">
        <v>-8.8999999999999996E-2</v>
      </c>
      <c r="I6" s="10">
        <v>5.6599999999999998E-2</v>
      </c>
      <c r="J6" s="10">
        <v>-5.8599999999999999E-2</v>
      </c>
      <c r="K6" s="10">
        <v>0.13</v>
      </c>
      <c r="L6" s="10">
        <v>-0.14499999999999999</v>
      </c>
      <c r="M6" s="10">
        <v>-0.153</v>
      </c>
      <c r="N6" s="10">
        <v>-0.14499999999999999</v>
      </c>
      <c r="O6" s="10">
        <v>-4.2299999999999997E-2</v>
      </c>
      <c r="P6" s="10">
        <v>-0.13700000000000001</v>
      </c>
      <c r="Q6" s="10">
        <v>0.129</v>
      </c>
      <c r="R6" s="10">
        <v>0.123</v>
      </c>
      <c r="S6" s="10">
        <v>3.4500000000000003E-2</v>
      </c>
      <c r="T6" s="10">
        <v>1.8499999999999999E-2</v>
      </c>
      <c r="U6" s="10">
        <v>-4.19E-2</v>
      </c>
      <c r="V6" s="10">
        <v>-2.0199999999999999E-2</v>
      </c>
      <c r="W6" s="10">
        <v>-0.24399999999999999</v>
      </c>
      <c r="X6" s="10">
        <v>-0.216</v>
      </c>
      <c r="Y6" s="10">
        <v>0.186</v>
      </c>
      <c r="Z6" s="10">
        <v>-8.1699999999999995E-2</v>
      </c>
      <c r="AA6" s="10">
        <v>0.20699999999999999</v>
      </c>
      <c r="AB6" s="10">
        <v>-0.52200000000000002</v>
      </c>
      <c r="AC6" s="10">
        <v>0.19800000000000001</v>
      </c>
      <c r="AD6" s="10">
        <v>0.159</v>
      </c>
      <c r="AE6" s="10">
        <v>0.315</v>
      </c>
      <c r="AF6" s="10">
        <v>0.18</v>
      </c>
      <c r="AG6" s="10">
        <v>0.45300000000000001</v>
      </c>
      <c r="AH6" s="10">
        <v>0.251</v>
      </c>
      <c r="AI6" s="10">
        <v>0.221</v>
      </c>
      <c r="AJ6" s="10">
        <v>0.2</v>
      </c>
      <c r="AK6" s="10">
        <v>0.26200000000000001</v>
      </c>
      <c r="AL6" s="10">
        <v>0.21</v>
      </c>
      <c r="AM6" s="10">
        <v>0.19500000000000001</v>
      </c>
      <c r="AN6" s="10">
        <v>-3.1800000000000002E-2</v>
      </c>
      <c r="AO6" s="10">
        <v>-8.4400000000000003E-2</v>
      </c>
      <c r="AP6" s="10">
        <v>0.14099999999999999</v>
      </c>
      <c r="AQ6" s="10">
        <v>0.187</v>
      </c>
      <c r="AR6" s="10">
        <v>4.1200000000000001E-2</v>
      </c>
      <c r="AS6" s="10">
        <v>0.22500000000000001</v>
      </c>
      <c r="AT6" s="10">
        <v>0.32100000000000001</v>
      </c>
      <c r="AU6" s="10">
        <v>0.107</v>
      </c>
    </row>
    <row r="7" spans="2:47">
      <c r="B7" s="10" t="s">
        <v>86</v>
      </c>
      <c r="C7" s="10"/>
      <c r="D7" s="10"/>
      <c r="E7" s="10">
        <v>0.94299999999999995</v>
      </c>
      <c r="F7" s="10">
        <v>-0.96899999999999997</v>
      </c>
      <c r="G7" s="10">
        <v>0.94</v>
      </c>
      <c r="H7" s="10">
        <v>0.93500000000000005</v>
      </c>
      <c r="I7" s="10">
        <v>0.96599999999999997</v>
      </c>
      <c r="J7" s="10">
        <v>0.98099999999999998</v>
      </c>
      <c r="K7" s="10">
        <v>-0.97</v>
      </c>
      <c r="L7" s="10">
        <v>0.95399999999999996</v>
      </c>
      <c r="M7" s="10">
        <v>0.94199999999999995</v>
      </c>
      <c r="N7" s="10">
        <v>0.95399999999999996</v>
      </c>
      <c r="O7" s="10">
        <v>0.97499999999999998</v>
      </c>
      <c r="P7" s="10">
        <v>0.97799999999999998</v>
      </c>
      <c r="Q7" s="10">
        <v>-0.97799999999999998</v>
      </c>
      <c r="R7" s="10">
        <v>0.996</v>
      </c>
      <c r="S7" s="10">
        <v>0.99</v>
      </c>
      <c r="T7" s="10">
        <v>0.98099999999999998</v>
      </c>
      <c r="U7" s="10">
        <v>0.97499999999999998</v>
      </c>
      <c r="V7" s="10">
        <v>0.99299999999999999</v>
      </c>
      <c r="W7" s="10">
        <v>0.93400000000000005</v>
      </c>
      <c r="X7" s="10">
        <v>0.94699999999999995</v>
      </c>
      <c r="Y7" s="10">
        <v>0.98899999999999999</v>
      </c>
      <c r="Z7" s="10">
        <v>0.97399999999999998</v>
      </c>
      <c r="AA7" s="10">
        <v>0.92300000000000004</v>
      </c>
      <c r="AB7" s="10">
        <v>0.626</v>
      </c>
      <c r="AC7" s="10">
        <v>0.95299999999999996</v>
      </c>
      <c r="AD7" s="10">
        <v>0.82299999999999995</v>
      </c>
      <c r="AE7" s="10">
        <v>0.96</v>
      </c>
      <c r="AF7" s="10">
        <v>0.95099999999999996</v>
      </c>
      <c r="AG7" s="10">
        <v>0.90800000000000003</v>
      </c>
      <c r="AH7" s="10">
        <v>0.86099999999999999</v>
      </c>
      <c r="AI7" s="10">
        <v>0.88800000000000001</v>
      </c>
      <c r="AJ7" s="10">
        <v>0.97399999999999998</v>
      </c>
      <c r="AK7" s="10">
        <v>0.86</v>
      </c>
      <c r="AL7" s="10">
        <v>0.88900000000000001</v>
      </c>
      <c r="AM7" s="10">
        <v>0.96599999999999997</v>
      </c>
      <c r="AN7" s="10">
        <v>0.94699999999999995</v>
      </c>
      <c r="AO7" s="10">
        <v>0.96599999999999997</v>
      </c>
      <c r="AP7" s="10">
        <v>0.95799999999999996</v>
      </c>
      <c r="AQ7" s="10">
        <v>0.90100000000000002</v>
      </c>
      <c r="AR7" s="10">
        <v>0.91</v>
      </c>
      <c r="AS7" s="10">
        <v>0.94099999999999995</v>
      </c>
      <c r="AT7" s="10">
        <v>0.88400000000000001</v>
      </c>
      <c r="AU7" s="10">
        <v>0.96499999999999997</v>
      </c>
    </row>
    <row r="8" spans="2:47">
      <c r="B8" s="10" t="s">
        <v>87</v>
      </c>
      <c r="C8" s="10"/>
      <c r="D8" s="10"/>
      <c r="E8" s="10"/>
      <c r="F8" s="10">
        <v>-0.99199999999999999</v>
      </c>
      <c r="G8" s="10">
        <v>1</v>
      </c>
      <c r="H8" s="10">
        <v>0.999</v>
      </c>
      <c r="I8" s="10">
        <v>0.99299999999999999</v>
      </c>
      <c r="J8" s="10">
        <v>0.98699999999999999</v>
      </c>
      <c r="K8" s="10">
        <v>-0.98499999999999999</v>
      </c>
      <c r="L8" s="10">
        <v>0.99099999999999999</v>
      </c>
      <c r="M8" s="10">
        <v>0.99199999999999999</v>
      </c>
      <c r="N8" s="10">
        <v>0.99099999999999999</v>
      </c>
      <c r="O8" s="10">
        <v>0.99299999999999999</v>
      </c>
      <c r="P8" s="10">
        <v>0.97199999999999998</v>
      </c>
      <c r="Q8" s="10">
        <v>-0.97599999999999998</v>
      </c>
      <c r="R8" s="10">
        <v>0.94499999999999995</v>
      </c>
      <c r="S8" s="10">
        <v>0.98</v>
      </c>
      <c r="T8" s="10">
        <v>0.98899999999999999</v>
      </c>
      <c r="U8" s="10">
        <v>0.99299999999999999</v>
      </c>
      <c r="V8" s="10">
        <v>0.97499999999999998</v>
      </c>
      <c r="W8" s="10">
        <v>0.97399999999999998</v>
      </c>
      <c r="X8" s="10">
        <v>0.97599999999999998</v>
      </c>
      <c r="Y8" s="10">
        <v>0.91300000000000003</v>
      </c>
      <c r="Z8" s="10">
        <v>0.99</v>
      </c>
      <c r="AA8" s="10">
        <v>0.96899999999999997</v>
      </c>
      <c r="AB8" s="10">
        <v>0.81200000000000006</v>
      </c>
      <c r="AC8" s="10">
        <v>0.97</v>
      </c>
      <c r="AD8" s="10">
        <v>0.94599999999999995</v>
      </c>
      <c r="AE8" s="10">
        <v>0.88200000000000001</v>
      </c>
      <c r="AF8" s="10">
        <v>0.97499999999999998</v>
      </c>
      <c r="AG8" s="10">
        <v>0.82499999999999996</v>
      </c>
      <c r="AH8" s="10">
        <v>0.94399999999999995</v>
      </c>
      <c r="AI8" s="10">
        <v>0.95899999999999996</v>
      </c>
      <c r="AJ8" s="10">
        <v>0.95799999999999996</v>
      </c>
      <c r="AK8" s="10">
        <v>0.94099999999999995</v>
      </c>
      <c r="AL8" s="10">
        <v>0.96199999999999997</v>
      </c>
      <c r="AM8" s="10">
        <v>0.96499999999999997</v>
      </c>
      <c r="AN8" s="10">
        <v>1</v>
      </c>
      <c r="AO8" s="10">
        <v>0.99399999999999999</v>
      </c>
      <c r="AP8" s="10">
        <v>0.98199999999999998</v>
      </c>
      <c r="AQ8" s="10">
        <v>0.97</v>
      </c>
      <c r="AR8" s="10">
        <v>0.99199999999999999</v>
      </c>
      <c r="AS8" s="10">
        <v>0.96399999999999997</v>
      </c>
      <c r="AT8" s="10">
        <v>0.93200000000000005</v>
      </c>
      <c r="AU8" s="10">
        <v>0.98599999999999999</v>
      </c>
    </row>
    <row r="9" spans="2:47">
      <c r="B9" s="10" t="s">
        <v>88</v>
      </c>
      <c r="C9" s="10"/>
      <c r="D9" s="10"/>
      <c r="E9" s="10"/>
      <c r="F9" s="10"/>
      <c r="G9" s="10">
        <v>-0.99</v>
      </c>
      <c r="H9" s="10">
        <v>-0.98499999999999999</v>
      </c>
      <c r="I9" s="10">
        <v>-1</v>
      </c>
      <c r="J9" s="10">
        <v>-0.99</v>
      </c>
      <c r="K9" s="10">
        <v>0.98</v>
      </c>
      <c r="L9" s="10">
        <v>-0.97899999999999998</v>
      </c>
      <c r="M9" s="10">
        <v>-0.97699999999999998</v>
      </c>
      <c r="N9" s="10">
        <v>-0.97899999999999998</v>
      </c>
      <c r="O9" s="10">
        <v>-0.99399999999999999</v>
      </c>
      <c r="P9" s="10">
        <v>-0.97199999999999998</v>
      </c>
      <c r="Q9" s="10">
        <v>0.97499999999999998</v>
      </c>
      <c r="R9" s="10">
        <v>-0.97699999999999998</v>
      </c>
      <c r="S9" s="10">
        <v>-0.99399999999999999</v>
      </c>
      <c r="T9" s="10">
        <v>-0.998</v>
      </c>
      <c r="U9" s="10">
        <v>-0.99399999999999999</v>
      </c>
      <c r="V9" s="10">
        <v>-0.98699999999999999</v>
      </c>
      <c r="W9" s="10">
        <v>-0.95399999999999996</v>
      </c>
      <c r="X9" s="10">
        <v>-0.96099999999999997</v>
      </c>
      <c r="Y9" s="10">
        <v>-0.95499999999999996</v>
      </c>
      <c r="Z9" s="10">
        <v>-0.98899999999999999</v>
      </c>
      <c r="AA9" s="10">
        <v>-0.98299999999999998</v>
      </c>
      <c r="AB9" s="10">
        <v>-0.73199999999999998</v>
      </c>
      <c r="AC9" s="10">
        <v>-0.99</v>
      </c>
      <c r="AD9" s="10">
        <v>-0.93600000000000005</v>
      </c>
      <c r="AE9" s="10">
        <v>-0.93500000000000005</v>
      </c>
      <c r="AF9" s="10">
        <v>-0.99199999999999999</v>
      </c>
      <c r="AG9" s="10">
        <v>-0.88900000000000001</v>
      </c>
      <c r="AH9" s="10">
        <v>-0.95199999999999996</v>
      </c>
      <c r="AI9" s="10">
        <v>-0.96699999999999997</v>
      </c>
      <c r="AJ9" s="10">
        <v>-0.98599999999999999</v>
      </c>
      <c r="AK9" s="10">
        <v>-0.95</v>
      </c>
      <c r="AL9" s="10">
        <v>-0.96899999999999997</v>
      </c>
      <c r="AM9" s="10">
        <v>-0.99</v>
      </c>
      <c r="AN9" s="10">
        <v>-0.99299999999999999</v>
      </c>
      <c r="AO9" s="10">
        <v>-0.99</v>
      </c>
      <c r="AP9" s="10">
        <v>-0.996</v>
      </c>
      <c r="AQ9" s="10">
        <v>-0.97599999999999998</v>
      </c>
      <c r="AR9" s="10">
        <v>-0.98399999999999999</v>
      </c>
      <c r="AS9" s="10">
        <v>-0.98499999999999999</v>
      </c>
      <c r="AT9" s="10">
        <v>-0.95299999999999996</v>
      </c>
      <c r="AU9" s="10">
        <v>-0.999</v>
      </c>
    </row>
    <row r="10" spans="2:47">
      <c r="B10" s="10" t="s">
        <v>89</v>
      </c>
      <c r="C10" s="10"/>
      <c r="D10" s="10"/>
      <c r="E10" s="10"/>
      <c r="F10" s="10"/>
      <c r="G10" s="10"/>
      <c r="H10" s="10">
        <v>1</v>
      </c>
      <c r="I10" s="10">
        <v>0.99099999999999999</v>
      </c>
      <c r="J10" s="10">
        <v>0.98699999999999999</v>
      </c>
      <c r="K10" s="10">
        <v>-0.98599999999999999</v>
      </c>
      <c r="L10" s="10">
        <v>0.99199999999999999</v>
      </c>
      <c r="M10" s="10">
        <v>0.99399999999999999</v>
      </c>
      <c r="N10" s="10">
        <v>0.99199999999999999</v>
      </c>
      <c r="O10" s="10">
        <v>0.99199999999999999</v>
      </c>
      <c r="P10" s="10">
        <v>0.97399999999999998</v>
      </c>
      <c r="Q10" s="10">
        <v>-0.97699999999999998</v>
      </c>
      <c r="R10" s="10">
        <v>0.94099999999999995</v>
      </c>
      <c r="S10" s="10">
        <v>0.97799999999999998</v>
      </c>
      <c r="T10" s="10">
        <v>0.98699999999999999</v>
      </c>
      <c r="U10" s="10">
        <v>0.99199999999999999</v>
      </c>
      <c r="V10" s="10">
        <v>0.97399999999999998</v>
      </c>
      <c r="W10" s="10">
        <v>0.97799999999999998</v>
      </c>
      <c r="X10" s="10">
        <v>0.97899999999999998</v>
      </c>
      <c r="Y10" s="10">
        <v>0.90800000000000003</v>
      </c>
      <c r="Z10" s="10">
        <v>0.99</v>
      </c>
      <c r="AA10" s="10">
        <v>0.96399999999999997</v>
      </c>
      <c r="AB10" s="10">
        <v>0.82299999999999995</v>
      </c>
      <c r="AC10" s="10">
        <v>0.96399999999999997</v>
      </c>
      <c r="AD10" s="10">
        <v>0.94199999999999995</v>
      </c>
      <c r="AE10" s="10">
        <v>0.874</v>
      </c>
      <c r="AF10" s="10">
        <v>0.97</v>
      </c>
      <c r="AG10" s="10">
        <v>0.81399999999999995</v>
      </c>
      <c r="AH10" s="10">
        <v>0.93899999999999995</v>
      </c>
      <c r="AI10" s="10">
        <v>0.95399999999999996</v>
      </c>
      <c r="AJ10" s="10">
        <v>0.95199999999999996</v>
      </c>
      <c r="AK10" s="10">
        <v>0.93600000000000005</v>
      </c>
      <c r="AL10" s="10">
        <v>0.95699999999999996</v>
      </c>
      <c r="AM10" s="10">
        <v>0.96</v>
      </c>
      <c r="AN10" s="10">
        <v>1</v>
      </c>
      <c r="AO10" s="10">
        <v>0.99399999999999999</v>
      </c>
      <c r="AP10" s="10">
        <v>0.97799999999999998</v>
      </c>
      <c r="AQ10" s="10">
        <v>0.96499999999999997</v>
      </c>
      <c r="AR10" s="10">
        <v>0.99099999999999999</v>
      </c>
      <c r="AS10" s="10">
        <v>0.95899999999999996</v>
      </c>
      <c r="AT10" s="10">
        <v>0.92500000000000004</v>
      </c>
      <c r="AU10" s="10">
        <v>0.98299999999999998</v>
      </c>
    </row>
    <row r="11" spans="2:47">
      <c r="B11" s="10" t="s">
        <v>90</v>
      </c>
      <c r="C11" s="10"/>
      <c r="D11" s="10"/>
      <c r="E11" s="10"/>
      <c r="F11" s="10"/>
      <c r="G11" s="10"/>
      <c r="H11" s="10"/>
      <c r="I11" s="10">
        <v>0.98599999999999999</v>
      </c>
      <c r="J11" s="10">
        <v>0.98499999999999999</v>
      </c>
      <c r="K11" s="10">
        <v>-0.98599999999999999</v>
      </c>
      <c r="L11" s="10">
        <v>0.99399999999999999</v>
      </c>
      <c r="M11" s="10">
        <v>0.996</v>
      </c>
      <c r="N11" s="10">
        <v>0.99399999999999999</v>
      </c>
      <c r="O11" s="10">
        <v>0.99</v>
      </c>
      <c r="P11" s="10">
        <v>0.97399999999999998</v>
      </c>
      <c r="Q11" s="10">
        <v>-0.97699999999999998</v>
      </c>
      <c r="R11" s="10">
        <v>0.93300000000000005</v>
      </c>
      <c r="S11" s="10">
        <v>0.97299999999999998</v>
      </c>
      <c r="T11" s="10">
        <v>0.98399999999999999</v>
      </c>
      <c r="U11" s="10">
        <v>0.99</v>
      </c>
      <c r="V11" s="10">
        <v>0.97</v>
      </c>
      <c r="W11" s="10">
        <v>0.98199999999999998</v>
      </c>
      <c r="X11" s="10">
        <v>0.98299999999999998</v>
      </c>
      <c r="Y11" s="10">
        <v>0.89800000000000002</v>
      </c>
      <c r="Z11" s="10">
        <v>0.98899999999999999</v>
      </c>
      <c r="AA11" s="10">
        <v>0.95599999999999996</v>
      </c>
      <c r="AB11" s="10">
        <v>0.83899999999999997</v>
      </c>
      <c r="AC11" s="10">
        <v>0.95599999999999996</v>
      </c>
      <c r="AD11" s="10">
        <v>0.93700000000000006</v>
      </c>
      <c r="AE11" s="10">
        <v>0.86</v>
      </c>
      <c r="AF11" s="10">
        <v>0.96199999999999997</v>
      </c>
      <c r="AG11" s="10">
        <v>0.79700000000000004</v>
      </c>
      <c r="AH11" s="10">
        <v>0.93</v>
      </c>
      <c r="AI11" s="10">
        <v>0.94599999999999995</v>
      </c>
      <c r="AJ11" s="10">
        <v>0.94299999999999995</v>
      </c>
      <c r="AK11" s="10">
        <v>0.92700000000000005</v>
      </c>
      <c r="AL11" s="10">
        <v>0.95</v>
      </c>
      <c r="AM11" s="10">
        <v>0.95099999999999996</v>
      </c>
      <c r="AN11" s="10">
        <v>0.998</v>
      </c>
      <c r="AO11" s="10">
        <v>0.99399999999999999</v>
      </c>
      <c r="AP11" s="10">
        <v>0.97099999999999997</v>
      </c>
      <c r="AQ11" s="10">
        <v>0.95799999999999996</v>
      </c>
      <c r="AR11" s="10">
        <v>0.98799999999999999</v>
      </c>
      <c r="AS11" s="10">
        <v>0.94899999999999995</v>
      </c>
      <c r="AT11" s="10">
        <v>0.91300000000000003</v>
      </c>
      <c r="AU11" s="10">
        <v>0.97699999999999998</v>
      </c>
    </row>
    <row r="12" spans="2:47">
      <c r="B12" s="10" t="s">
        <v>6</v>
      </c>
      <c r="C12" s="10"/>
      <c r="D12" s="10"/>
      <c r="E12" s="10"/>
      <c r="F12" s="10"/>
      <c r="G12" s="10"/>
      <c r="H12" s="10"/>
      <c r="I12" s="10"/>
      <c r="J12" s="10">
        <v>0.98899999999999999</v>
      </c>
      <c r="K12" s="10">
        <v>-0.97899999999999998</v>
      </c>
      <c r="L12" s="10">
        <v>0.98</v>
      </c>
      <c r="M12" s="10">
        <v>0.97799999999999998</v>
      </c>
      <c r="N12" s="10">
        <v>0.98</v>
      </c>
      <c r="O12" s="10">
        <v>0.99399999999999999</v>
      </c>
      <c r="P12" s="10">
        <v>0.97099999999999997</v>
      </c>
      <c r="Q12" s="10">
        <v>-0.97399999999999998</v>
      </c>
      <c r="R12" s="10">
        <v>0.97399999999999998</v>
      </c>
      <c r="S12" s="10">
        <v>0.99299999999999999</v>
      </c>
      <c r="T12" s="10">
        <v>0.997</v>
      </c>
      <c r="U12" s="10">
        <v>0.99399999999999999</v>
      </c>
      <c r="V12" s="10">
        <v>0.98499999999999999</v>
      </c>
      <c r="W12" s="10">
        <v>0.95399999999999996</v>
      </c>
      <c r="X12" s="10">
        <v>0.96099999999999997</v>
      </c>
      <c r="Y12" s="10">
        <v>0.95199999999999996</v>
      </c>
      <c r="Z12" s="10">
        <v>0.98799999999999999</v>
      </c>
      <c r="AA12" s="10">
        <v>0.98399999999999999</v>
      </c>
      <c r="AB12" s="10">
        <v>0.73799999999999999</v>
      </c>
      <c r="AC12" s="10">
        <v>0.99</v>
      </c>
      <c r="AD12" s="10">
        <v>0.94</v>
      </c>
      <c r="AE12" s="10">
        <v>0.93100000000000005</v>
      </c>
      <c r="AF12" s="10">
        <v>0.99199999999999999</v>
      </c>
      <c r="AG12" s="10">
        <v>0.88600000000000001</v>
      </c>
      <c r="AH12" s="10">
        <v>0.95399999999999996</v>
      </c>
      <c r="AI12" s="10">
        <v>0.97</v>
      </c>
      <c r="AJ12" s="10">
        <v>0.98499999999999999</v>
      </c>
      <c r="AK12" s="10">
        <v>0.95299999999999996</v>
      </c>
      <c r="AL12" s="10">
        <v>0.97099999999999997</v>
      </c>
      <c r="AM12" s="10">
        <v>0.98899999999999999</v>
      </c>
      <c r="AN12" s="10">
        <v>0.99399999999999999</v>
      </c>
      <c r="AO12" s="10">
        <v>0.99</v>
      </c>
      <c r="AP12" s="10">
        <v>0.996</v>
      </c>
      <c r="AQ12" s="10">
        <v>0.97799999999999998</v>
      </c>
      <c r="AR12" s="10">
        <v>0.98599999999999999</v>
      </c>
      <c r="AS12" s="10">
        <v>0.98499999999999999</v>
      </c>
      <c r="AT12" s="10">
        <v>0.95499999999999996</v>
      </c>
      <c r="AU12" s="10">
        <v>0.999</v>
      </c>
    </row>
    <row r="13" spans="2:47">
      <c r="B13" s="10" t="s">
        <v>71</v>
      </c>
      <c r="C13" s="10"/>
      <c r="D13" s="10"/>
      <c r="E13" s="10"/>
      <c r="F13" s="10"/>
      <c r="G13" s="10"/>
      <c r="H13" s="10"/>
      <c r="I13" s="10"/>
      <c r="J13" s="10"/>
      <c r="K13" s="10">
        <v>-0.997</v>
      </c>
      <c r="L13" s="10">
        <v>0.99399999999999999</v>
      </c>
      <c r="M13" s="10">
        <v>0.98899999999999999</v>
      </c>
      <c r="N13" s="10">
        <v>0.99399999999999999</v>
      </c>
      <c r="O13" s="10">
        <v>0.999</v>
      </c>
      <c r="P13" s="10">
        <v>0.995</v>
      </c>
      <c r="Q13" s="10">
        <v>-0.997</v>
      </c>
      <c r="R13" s="10">
        <v>0.97499999999999998</v>
      </c>
      <c r="S13" s="10">
        <v>0.995</v>
      </c>
      <c r="T13" s="10">
        <v>0.997</v>
      </c>
      <c r="U13" s="10">
        <v>0.999</v>
      </c>
      <c r="V13" s="10">
        <v>0.997</v>
      </c>
      <c r="W13" s="10">
        <v>0.98</v>
      </c>
      <c r="X13" s="10">
        <v>0.98699999999999999</v>
      </c>
      <c r="Y13" s="10">
        <v>0.95099999999999996</v>
      </c>
      <c r="Z13" s="10">
        <v>0.999</v>
      </c>
      <c r="AA13" s="10">
        <v>0.94699999999999995</v>
      </c>
      <c r="AB13" s="10">
        <v>0.76100000000000001</v>
      </c>
      <c r="AC13" s="10">
        <v>0.96299999999999997</v>
      </c>
      <c r="AD13" s="10">
        <v>0.88800000000000001</v>
      </c>
      <c r="AE13" s="10">
        <v>0.91400000000000003</v>
      </c>
      <c r="AF13" s="10">
        <v>0.96499999999999997</v>
      </c>
      <c r="AG13" s="10">
        <v>0.85099999999999998</v>
      </c>
      <c r="AH13" s="10">
        <v>0.90100000000000002</v>
      </c>
      <c r="AI13" s="10">
        <v>0.92400000000000004</v>
      </c>
      <c r="AJ13" s="10">
        <v>0.96599999999999997</v>
      </c>
      <c r="AK13" s="10">
        <v>0.89800000000000002</v>
      </c>
      <c r="AL13" s="10">
        <v>0.92600000000000005</v>
      </c>
      <c r="AM13" s="10">
        <v>0.96699999999999997</v>
      </c>
      <c r="AN13" s="10">
        <v>0.98899999999999999</v>
      </c>
      <c r="AO13" s="10">
        <v>0.998</v>
      </c>
      <c r="AP13" s="10">
        <v>0.97499999999999998</v>
      </c>
      <c r="AQ13" s="10">
        <v>0.93799999999999994</v>
      </c>
      <c r="AR13" s="10">
        <v>0.96199999999999997</v>
      </c>
      <c r="AS13" s="10">
        <v>0.95199999999999996</v>
      </c>
      <c r="AT13" s="10">
        <v>0.90200000000000002</v>
      </c>
      <c r="AU13" s="10">
        <v>0.98299999999999998</v>
      </c>
    </row>
    <row r="14" spans="2:47">
      <c r="B14" s="10" t="s">
        <v>7</v>
      </c>
      <c r="C14" s="10"/>
      <c r="D14" s="10"/>
      <c r="E14" s="10"/>
      <c r="F14" s="10"/>
      <c r="G14" s="10"/>
      <c r="H14" s="10"/>
      <c r="I14" s="10"/>
      <c r="J14" s="10"/>
      <c r="K14" s="10"/>
      <c r="L14" s="10">
        <v>-0.998</v>
      </c>
      <c r="M14" s="10">
        <v>-0.99399999999999999</v>
      </c>
      <c r="N14" s="10">
        <v>-0.998</v>
      </c>
      <c r="O14" s="10">
        <v>-0.996</v>
      </c>
      <c r="P14" s="10">
        <v>-0.998</v>
      </c>
      <c r="Q14" s="10">
        <v>0.999</v>
      </c>
      <c r="R14" s="10">
        <v>-0.95799999999999996</v>
      </c>
      <c r="S14" s="10">
        <v>-0.98599999999999999</v>
      </c>
      <c r="T14" s="10">
        <v>-0.98899999999999999</v>
      </c>
      <c r="U14" s="10">
        <v>-0.996</v>
      </c>
      <c r="V14" s="10">
        <v>-0.99099999999999999</v>
      </c>
      <c r="W14" s="10">
        <v>-0.99199999999999999</v>
      </c>
      <c r="X14" s="10">
        <v>-0.996</v>
      </c>
      <c r="Y14" s="10">
        <v>-0.93</v>
      </c>
      <c r="Z14" s="10">
        <v>-0.999</v>
      </c>
      <c r="AA14" s="10">
        <v>-0.92800000000000005</v>
      </c>
      <c r="AB14" s="10">
        <v>-0.79700000000000004</v>
      </c>
      <c r="AC14" s="10">
        <v>-0.94299999999999995</v>
      </c>
      <c r="AD14" s="10">
        <v>-0.875</v>
      </c>
      <c r="AE14" s="10">
        <v>-0.88300000000000001</v>
      </c>
      <c r="AF14" s="10">
        <v>-0.94699999999999995</v>
      </c>
      <c r="AG14" s="10">
        <v>-0.81100000000000005</v>
      </c>
      <c r="AH14" s="10">
        <v>-0.88</v>
      </c>
      <c r="AI14" s="10">
        <v>-0.90400000000000003</v>
      </c>
      <c r="AJ14" s="10">
        <v>-0.94499999999999995</v>
      </c>
      <c r="AK14" s="10">
        <v>-0.876</v>
      </c>
      <c r="AL14" s="10">
        <v>-0.90700000000000003</v>
      </c>
      <c r="AM14" s="10">
        <v>-0.94699999999999995</v>
      </c>
      <c r="AN14" s="10">
        <v>-0.98599999999999999</v>
      </c>
      <c r="AO14" s="10">
        <v>-0.998</v>
      </c>
      <c r="AP14" s="10">
        <v>-0.95899999999999996</v>
      </c>
      <c r="AQ14" s="10">
        <v>-0.92</v>
      </c>
      <c r="AR14" s="10">
        <v>-0.95499999999999996</v>
      </c>
      <c r="AS14" s="10">
        <v>-0.93100000000000005</v>
      </c>
      <c r="AT14" s="10">
        <v>-0.875</v>
      </c>
      <c r="AU14" s="10">
        <v>-0.96899999999999997</v>
      </c>
    </row>
    <row r="15" spans="2:47">
      <c r="B15" s="10" t="s">
        <v>91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>
        <v>0.999</v>
      </c>
      <c r="N15" s="10">
        <v>1</v>
      </c>
      <c r="O15" s="10">
        <v>0.99399999999999999</v>
      </c>
      <c r="P15" s="10">
        <v>0.99199999999999999</v>
      </c>
      <c r="Q15" s="10">
        <v>-0.99299999999999999</v>
      </c>
      <c r="R15" s="10">
        <v>0.94399999999999995</v>
      </c>
      <c r="S15" s="10">
        <v>0.97899999999999998</v>
      </c>
      <c r="T15" s="10">
        <v>0.98499999999999999</v>
      </c>
      <c r="U15" s="10">
        <v>0.99399999999999999</v>
      </c>
      <c r="V15" s="10">
        <v>0.98299999999999998</v>
      </c>
      <c r="W15" s="10">
        <v>0.995</v>
      </c>
      <c r="X15" s="10">
        <v>0.997</v>
      </c>
      <c r="Y15" s="10">
        <v>0.91</v>
      </c>
      <c r="Z15" s="10">
        <v>0.997</v>
      </c>
      <c r="AA15" s="10">
        <v>0.93200000000000005</v>
      </c>
      <c r="AB15" s="10">
        <v>0.83</v>
      </c>
      <c r="AC15" s="10">
        <v>0.94099999999999995</v>
      </c>
      <c r="AD15" s="10">
        <v>0.89400000000000002</v>
      </c>
      <c r="AE15" s="10">
        <v>0.86299999999999999</v>
      </c>
      <c r="AF15" s="10">
        <v>0.94699999999999995</v>
      </c>
      <c r="AG15" s="10">
        <v>0.79</v>
      </c>
      <c r="AH15" s="10">
        <v>0.89100000000000001</v>
      </c>
      <c r="AI15" s="10">
        <v>0.91300000000000003</v>
      </c>
      <c r="AJ15" s="10">
        <v>0.93700000000000006</v>
      </c>
      <c r="AK15" s="10">
        <v>0.88800000000000001</v>
      </c>
      <c r="AL15" s="10">
        <v>0.91700000000000004</v>
      </c>
      <c r="AM15" s="10">
        <v>0.94199999999999995</v>
      </c>
      <c r="AN15" s="10">
        <v>0.99099999999999999</v>
      </c>
      <c r="AO15" s="10">
        <v>0.998</v>
      </c>
      <c r="AP15" s="10">
        <v>0.95899999999999996</v>
      </c>
      <c r="AQ15" s="10">
        <v>0.92900000000000005</v>
      </c>
      <c r="AR15" s="10">
        <v>0.96599999999999997</v>
      </c>
      <c r="AS15" s="10">
        <v>0.93</v>
      </c>
      <c r="AT15" s="10">
        <v>0.88</v>
      </c>
      <c r="AU15" s="10">
        <v>0.96799999999999997</v>
      </c>
    </row>
    <row r="16" spans="2:47">
      <c r="B16" s="10" t="s">
        <v>92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>
        <v>0.999</v>
      </c>
      <c r="O16" s="10">
        <v>0.99099999999999999</v>
      </c>
      <c r="P16" s="10">
        <v>0.98599999999999999</v>
      </c>
      <c r="Q16" s="10">
        <v>-0.98799999999999999</v>
      </c>
      <c r="R16" s="10">
        <v>0.93300000000000005</v>
      </c>
      <c r="S16" s="10">
        <v>0.97299999999999998</v>
      </c>
      <c r="T16" s="10">
        <v>0.98099999999999998</v>
      </c>
      <c r="U16" s="10">
        <v>0.99099999999999999</v>
      </c>
      <c r="V16" s="10">
        <v>0.97599999999999998</v>
      </c>
      <c r="W16" s="10">
        <v>0.99399999999999999</v>
      </c>
      <c r="X16" s="10">
        <v>0.995</v>
      </c>
      <c r="Y16" s="10">
        <v>0.89700000000000002</v>
      </c>
      <c r="Z16" s="10">
        <v>0.99299999999999999</v>
      </c>
      <c r="AA16" s="10">
        <v>0.93200000000000005</v>
      </c>
      <c r="AB16" s="10">
        <v>0.84699999999999998</v>
      </c>
      <c r="AC16" s="10">
        <v>0.93799999999999994</v>
      </c>
      <c r="AD16" s="10">
        <v>0.90400000000000003</v>
      </c>
      <c r="AE16" s="10">
        <v>0.85</v>
      </c>
      <c r="AF16" s="10">
        <v>0.94499999999999995</v>
      </c>
      <c r="AG16" s="10">
        <v>0.77600000000000002</v>
      </c>
      <c r="AH16" s="10">
        <v>0.89700000000000002</v>
      </c>
      <c r="AI16" s="10">
        <v>0.91700000000000004</v>
      </c>
      <c r="AJ16" s="10">
        <v>0.93100000000000005</v>
      </c>
      <c r="AK16" s="10">
        <v>0.89300000000000002</v>
      </c>
      <c r="AL16" s="10">
        <v>0.92100000000000004</v>
      </c>
      <c r="AM16" s="10">
        <v>0.93700000000000006</v>
      </c>
      <c r="AN16" s="10">
        <v>0.99199999999999999</v>
      </c>
      <c r="AO16" s="10">
        <v>0.996</v>
      </c>
      <c r="AP16" s="10">
        <v>0.95699999999999996</v>
      </c>
      <c r="AQ16" s="10">
        <v>0.93200000000000005</v>
      </c>
      <c r="AR16" s="10">
        <v>0.97099999999999997</v>
      </c>
      <c r="AS16" s="10">
        <v>0.92800000000000005</v>
      </c>
      <c r="AT16" s="10">
        <v>0.88100000000000001</v>
      </c>
      <c r="AU16" s="10">
        <v>0.96599999999999997</v>
      </c>
    </row>
    <row r="17" spans="2:47">
      <c r="B17" s="10" t="s">
        <v>8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>
        <v>0.99399999999999999</v>
      </c>
      <c r="P17" s="10">
        <v>0.99199999999999999</v>
      </c>
      <c r="Q17" s="10">
        <v>-0.99299999999999999</v>
      </c>
      <c r="R17" s="10">
        <v>0.94399999999999995</v>
      </c>
      <c r="S17" s="10">
        <v>0.97899999999999998</v>
      </c>
      <c r="T17" s="10">
        <v>0.98499999999999999</v>
      </c>
      <c r="U17" s="10">
        <v>0.99399999999999999</v>
      </c>
      <c r="V17" s="10">
        <v>0.98299999999999998</v>
      </c>
      <c r="W17" s="10">
        <v>0.995</v>
      </c>
      <c r="X17" s="10">
        <v>0.997</v>
      </c>
      <c r="Y17" s="10">
        <v>0.91</v>
      </c>
      <c r="Z17" s="10">
        <v>0.997</v>
      </c>
      <c r="AA17" s="10">
        <v>0.93200000000000005</v>
      </c>
      <c r="AB17" s="10">
        <v>0.83</v>
      </c>
      <c r="AC17" s="10">
        <v>0.94099999999999995</v>
      </c>
      <c r="AD17" s="10">
        <v>0.89400000000000002</v>
      </c>
      <c r="AE17" s="10">
        <v>0.86299999999999999</v>
      </c>
      <c r="AF17" s="10">
        <v>0.94699999999999995</v>
      </c>
      <c r="AG17" s="10">
        <v>0.79</v>
      </c>
      <c r="AH17" s="10">
        <v>0.89100000000000001</v>
      </c>
      <c r="AI17" s="10">
        <v>0.91300000000000003</v>
      </c>
      <c r="AJ17" s="10">
        <v>0.93700000000000006</v>
      </c>
      <c r="AK17" s="10">
        <v>0.88800000000000001</v>
      </c>
      <c r="AL17" s="10">
        <v>0.91700000000000004</v>
      </c>
      <c r="AM17" s="10">
        <v>0.94199999999999995</v>
      </c>
      <c r="AN17" s="10">
        <v>0.99099999999999999</v>
      </c>
      <c r="AO17" s="10">
        <v>0.998</v>
      </c>
      <c r="AP17" s="10">
        <v>0.95899999999999996</v>
      </c>
      <c r="AQ17" s="10">
        <v>0.92900000000000005</v>
      </c>
      <c r="AR17" s="10">
        <v>0.96599999999999997</v>
      </c>
      <c r="AS17" s="10">
        <v>0.93</v>
      </c>
      <c r="AT17" s="10">
        <v>0.88</v>
      </c>
      <c r="AU17" s="10">
        <v>0.96799999999999997</v>
      </c>
    </row>
    <row r="18" spans="2:47">
      <c r="B18" s="10" t="s">
        <v>9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>
        <v>0.99099999999999999</v>
      </c>
      <c r="Q18" s="10">
        <v>-0.99299999999999999</v>
      </c>
      <c r="R18" s="10">
        <v>0.97199999999999998</v>
      </c>
      <c r="S18" s="10">
        <v>0.995</v>
      </c>
      <c r="T18" s="10">
        <v>0.998</v>
      </c>
      <c r="U18" s="10">
        <v>1</v>
      </c>
      <c r="V18" s="10">
        <v>0.995</v>
      </c>
      <c r="W18" s="10">
        <v>0.97899999999999998</v>
      </c>
      <c r="X18" s="10">
        <v>0.98499999999999999</v>
      </c>
      <c r="Y18" s="10">
        <v>0.94699999999999995</v>
      </c>
      <c r="Z18" s="10">
        <v>0.999</v>
      </c>
      <c r="AA18" s="10">
        <v>0.95799999999999996</v>
      </c>
      <c r="AB18" s="10">
        <v>0.76900000000000002</v>
      </c>
      <c r="AC18" s="10">
        <v>0.97</v>
      </c>
      <c r="AD18" s="10">
        <v>0.90700000000000003</v>
      </c>
      <c r="AE18" s="10">
        <v>0.91300000000000003</v>
      </c>
      <c r="AF18" s="10">
        <v>0.97299999999999998</v>
      </c>
      <c r="AG18" s="10">
        <v>0.85199999999999998</v>
      </c>
      <c r="AH18" s="10">
        <v>0.91700000000000004</v>
      </c>
      <c r="AI18" s="10">
        <v>0.93799999999999994</v>
      </c>
      <c r="AJ18" s="10">
        <v>0.97</v>
      </c>
      <c r="AK18" s="10">
        <v>0.91400000000000003</v>
      </c>
      <c r="AL18" s="10">
        <v>0.94</v>
      </c>
      <c r="AM18" s="10">
        <v>0.97199999999999998</v>
      </c>
      <c r="AN18" s="10">
        <v>0.99399999999999999</v>
      </c>
      <c r="AO18" s="10">
        <v>0.999</v>
      </c>
      <c r="AP18" s="10">
        <v>0.98099999999999998</v>
      </c>
      <c r="AQ18" s="10">
        <v>0.95</v>
      </c>
      <c r="AR18" s="10">
        <v>0.97299999999999998</v>
      </c>
      <c r="AS18" s="10">
        <v>0.96</v>
      </c>
      <c r="AT18" s="10">
        <v>0.91600000000000004</v>
      </c>
      <c r="AU18" s="10">
        <v>0.98799999999999999</v>
      </c>
    </row>
    <row r="19" spans="2:47">
      <c r="B19" s="10" t="s">
        <v>10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>
        <v>-1</v>
      </c>
      <c r="R19" s="10">
        <v>0.96299999999999997</v>
      </c>
      <c r="S19" s="10">
        <v>0.98499999999999999</v>
      </c>
      <c r="T19" s="10">
        <v>0.98499999999999999</v>
      </c>
      <c r="U19" s="10">
        <v>0.99099999999999999</v>
      </c>
      <c r="V19" s="10">
        <v>0.99299999999999999</v>
      </c>
      <c r="W19" s="10">
        <v>0.98699999999999999</v>
      </c>
      <c r="X19" s="10">
        <v>0.99299999999999999</v>
      </c>
      <c r="Y19" s="10">
        <v>0.93799999999999994</v>
      </c>
      <c r="Z19" s="10">
        <v>0.996</v>
      </c>
      <c r="AA19" s="10">
        <v>0.91200000000000003</v>
      </c>
      <c r="AB19" s="10">
        <v>0.77100000000000002</v>
      </c>
      <c r="AC19" s="10">
        <v>0.93300000000000005</v>
      </c>
      <c r="AD19" s="10">
        <v>0.84499999999999997</v>
      </c>
      <c r="AE19" s="10">
        <v>0.89</v>
      </c>
      <c r="AF19" s="10">
        <v>0.93600000000000005</v>
      </c>
      <c r="AG19" s="10">
        <v>0.81499999999999995</v>
      </c>
      <c r="AH19" s="10">
        <v>0.85599999999999998</v>
      </c>
      <c r="AI19" s="10">
        <v>0.88300000000000001</v>
      </c>
      <c r="AJ19" s="10">
        <v>0.94199999999999995</v>
      </c>
      <c r="AK19" s="10">
        <v>0.85299999999999998</v>
      </c>
      <c r="AL19" s="10">
        <v>0.88700000000000001</v>
      </c>
      <c r="AM19" s="10">
        <v>0.94</v>
      </c>
      <c r="AN19" s="10">
        <v>0.97399999999999998</v>
      </c>
      <c r="AO19" s="10">
        <v>0.99199999999999999</v>
      </c>
      <c r="AP19" s="10">
        <v>0.94899999999999995</v>
      </c>
      <c r="AQ19" s="10">
        <v>0.90100000000000002</v>
      </c>
      <c r="AR19" s="10">
        <v>0.93600000000000005</v>
      </c>
      <c r="AS19" s="10">
        <v>0.91900000000000004</v>
      </c>
      <c r="AT19" s="10">
        <v>0.85699999999999998</v>
      </c>
      <c r="AU19" s="10">
        <v>0.96</v>
      </c>
    </row>
    <row r="20" spans="2:47">
      <c r="B20" s="10" t="s">
        <v>11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>
        <v>-0.96399999999999997</v>
      </c>
      <c r="S20" s="10">
        <v>-0.98599999999999999</v>
      </c>
      <c r="T20" s="10">
        <v>-0.98699999999999999</v>
      </c>
      <c r="U20" s="10">
        <v>-0.99299999999999999</v>
      </c>
      <c r="V20" s="10">
        <v>-0.99399999999999999</v>
      </c>
      <c r="W20" s="10">
        <v>-0.98799999999999999</v>
      </c>
      <c r="X20" s="10">
        <v>-0.99299999999999999</v>
      </c>
      <c r="Y20" s="10">
        <v>-0.93899999999999995</v>
      </c>
      <c r="Z20" s="10">
        <v>-0.997</v>
      </c>
      <c r="AA20" s="10">
        <v>-0.91800000000000004</v>
      </c>
      <c r="AB20" s="10">
        <v>-0.77400000000000002</v>
      </c>
      <c r="AC20" s="10">
        <v>-0.93799999999999994</v>
      </c>
      <c r="AD20" s="10">
        <v>-0.85299999999999998</v>
      </c>
      <c r="AE20" s="10">
        <v>-0.89200000000000002</v>
      </c>
      <c r="AF20" s="10">
        <v>-0.94099999999999995</v>
      </c>
      <c r="AG20" s="10">
        <v>-0.81799999999999995</v>
      </c>
      <c r="AH20" s="10">
        <v>-0.86399999999999999</v>
      </c>
      <c r="AI20" s="10">
        <v>-0.89</v>
      </c>
      <c r="AJ20" s="10">
        <v>-0.94499999999999995</v>
      </c>
      <c r="AK20" s="10">
        <v>-0.86</v>
      </c>
      <c r="AL20" s="10">
        <v>-0.89300000000000002</v>
      </c>
      <c r="AM20" s="10">
        <v>-0.94399999999999995</v>
      </c>
      <c r="AN20" s="10">
        <v>-0.97699999999999998</v>
      </c>
      <c r="AO20" s="10">
        <v>-0.99399999999999999</v>
      </c>
      <c r="AP20" s="10">
        <v>-0.95299999999999996</v>
      </c>
      <c r="AQ20" s="10">
        <v>-0.90700000000000003</v>
      </c>
      <c r="AR20" s="10">
        <v>-0.94099999999999995</v>
      </c>
      <c r="AS20" s="10">
        <v>-0.92400000000000004</v>
      </c>
      <c r="AT20" s="10">
        <v>-0.86399999999999999</v>
      </c>
      <c r="AU20" s="10">
        <v>-0.96399999999999997</v>
      </c>
    </row>
    <row r="21" spans="2:47">
      <c r="B21" s="10" t="s">
        <v>12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>
        <v>0.99099999999999999</v>
      </c>
      <c r="T21" s="10">
        <v>0.98299999999999998</v>
      </c>
      <c r="U21" s="10">
        <v>0.97199999999999998</v>
      </c>
      <c r="V21" s="10">
        <v>0.98799999999999999</v>
      </c>
      <c r="W21" s="10">
        <v>0.91500000000000004</v>
      </c>
      <c r="X21" s="10">
        <v>0.93</v>
      </c>
      <c r="Y21" s="10">
        <v>0.996</v>
      </c>
      <c r="Z21" s="10">
        <v>0.96799999999999997</v>
      </c>
      <c r="AA21" s="10">
        <v>0.94799999999999995</v>
      </c>
      <c r="AB21" s="10">
        <v>0.59899999999999998</v>
      </c>
      <c r="AC21" s="10">
        <v>0.97299999999999998</v>
      </c>
      <c r="AD21" s="10">
        <v>0.85199999999999998</v>
      </c>
      <c r="AE21" s="10">
        <v>0.97899999999999998</v>
      </c>
      <c r="AF21" s="10">
        <v>0.97</v>
      </c>
      <c r="AG21" s="10">
        <v>0.94</v>
      </c>
      <c r="AH21" s="10">
        <v>0.89400000000000002</v>
      </c>
      <c r="AI21" s="10">
        <v>0.91700000000000004</v>
      </c>
      <c r="AJ21" s="10">
        <v>0.99</v>
      </c>
      <c r="AK21" s="10">
        <v>0.89400000000000002</v>
      </c>
      <c r="AL21" s="10">
        <v>0.91700000000000004</v>
      </c>
      <c r="AM21" s="10">
        <v>0.98299999999999998</v>
      </c>
      <c r="AN21" s="10">
        <v>0.95</v>
      </c>
      <c r="AO21" s="10">
        <v>0.96099999999999997</v>
      </c>
      <c r="AP21" s="10">
        <v>0.97299999999999998</v>
      </c>
      <c r="AQ21" s="10">
        <v>0.92600000000000005</v>
      </c>
      <c r="AR21" s="10">
        <v>0.92300000000000004</v>
      </c>
      <c r="AS21" s="10">
        <v>0.96399999999999997</v>
      </c>
      <c r="AT21" s="10">
        <v>0.92</v>
      </c>
      <c r="AU21" s="10">
        <v>0.97699999999999998</v>
      </c>
    </row>
    <row r="22" spans="2:47">
      <c r="B22" s="10" t="s">
        <v>53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>
        <v>0.999</v>
      </c>
      <c r="U22" s="10">
        <v>0.995</v>
      </c>
      <c r="V22" s="10">
        <v>0.998</v>
      </c>
      <c r="W22" s="10">
        <v>0.95699999999999996</v>
      </c>
      <c r="X22" s="10">
        <v>0.96699999999999997</v>
      </c>
      <c r="Y22" s="10">
        <v>0.97399999999999998</v>
      </c>
      <c r="Z22" s="10">
        <v>0.99199999999999999</v>
      </c>
      <c r="AA22" s="10">
        <v>0.96199999999999997</v>
      </c>
      <c r="AB22" s="10">
        <v>0.70099999999999996</v>
      </c>
      <c r="AC22" s="10">
        <v>0.98</v>
      </c>
      <c r="AD22" s="10">
        <v>0.89300000000000002</v>
      </c>
      <c r="AE22" s="10">
        <v>0.94799999999999995</v>
      </c>
      <c r="AF22" s="10">
        <v>0.98</v>
      </c>
      <c r="AG22" s="10">
        <v>0.89700000000000002</v>
      </c>
      <c r="AH22" s="10">
        <v>0.91700000000000004</v>
      </c>
      <c r="AI22" s="10">
        <v>0.93799999999999994</v>
      </c>
      <c r="AJ22" s="10">
        <v>0.98599999999999999</v>
      </c>
      <c r="AK22" s="10">
        <v>0.91500000000000004</v>
      </c>
      <c r="AL22" s="10">
        <v>0.94</v>
      </c>
      <c r="AM22" s="10">
        <v>0.98499999999999999</v>
      </c>
      <c r="AN22" s="10">
        <v>0.98299999999999998</v>
      </c>
      <c r="AO22" s="10">
        <v>0.98899999999999999</v>
      </c>
      <c r="AP22" s="10">
        <v>0.98599999999999999</v>
      </c>
      <c r="AQ22" s="10">
        <v>0.94899999999999995</v>
      </c>
      <c r="AR22" s="10">
        <v>0.96</v>
      </c>
      <c r="AS22" s="10">
        <v>0.97099999999999997</v>
      </c>
      <c r="AT22" s="10">
        <v>0.92700000000000005</v>
      </c>
      <c r="AU22" s="10">
        <v>0.99099999999999999</v>
      </c>
    </row>
    <row r="23" spans="2:47">
      <c r="B23" s="10" t="s">
        <v>52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>
        <v>0.998</v>
      </c>
      <c r="V23" s="10">
        <v>0.995</v>
      </c>
      <c r="W23" s="10">
        <v>0.96399999999999997</v>
      </c>
      <c r="X23" s="10">
        <v>0.97199999999999998</v>
      </c>
      <c r="Y23" s="10">
        <v>0.96199999999999997</v>
      </c>
      <c r="Z23" s="10">
        <v>0.995</v>
      </c>
      <c r="AA23" s="10">
        <v>0.96899999999999997</v>
      </c>
      <c r="AB23" s="10">
        <v>0.73199999999999998</v>
      </c>
      <c r="AC23" s="10">
        <v>0.98099999999999998</v>
      </c>
      <c r="AD23" s="10">
        <v>0.91200000000000003</v>
      </c>
      <c r="AE23" s="10">
        <v>0.93500000000000005</v>
      </c>
      <c r="AF23" s="10">
        <v>0.98299999999999998</v>
      </c>
      <c r="AG23" s="10">
        <v>0.88300000000000001</v>
      </c>
      <c r="AH23" s="10">
        <v>0.92900000000000005</v>
      </c>
      <c r="AI23" s="10">
        <v>0.94899999999999995</v>
      </c>
      <c r="AJ23" s="10">
        <v>0.98299999999999998</v>
      </c>
      <c r="AK23" s="10">
        <v>0.92700000000000005</v>
      </c>
      <c r="AL23" s="10">
        <v>0.95</v>
      </c>
      <c r="AM23" s="10">
        <v>0.98399999999999999</v>
      </c>
      <c r="AN23" s="10">
        <v>0.99099999999999999</v>
      </c>
      <c r="AO23" s="10">
        <v>0.99399999999999999</v>
      </c>
      <c r="AP23" s="10">
        <v>0.98899999999999999</v>
      </c>
      <c r="AQ23" s="10">
        <v>0.95899999999999996</v>
      </c>
      <c r="AR23" s="10">
        <v>0.97299999999999998</v>
      </c>
      <c r="AS23" s="10">
        <v>0.97399999999999998</v>
      </c>
      <c r="AT23" s="10">
        <v>0.93300000000000005</v>
      </c>
      <c r="AU23" s="10">
        <v>0.99399999999999999</v>
      </c>
    </row>
    <row r="24" spans="2:47">
      <c r="B24" s="10" t="s">
        <v>13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>
        <v>0.995</v>
      </c>
      <c r="W24" s="10">
        <v>0.97899999999999998</v>
      </c>
      <c r="X24" s="10">
        <v>0.98499999999999999</v>
      </c>
      <c r="Y24" s="10">
        <v>0.94699999999999995</v>
      </c>
      <c r="Z24" s="10">
        <v>0.999</v>
      </c>
      <c r="AA24" s="10">
        <v>0.95799999999999996</v>
      </c>
      <c r="AB24" s="10">
        <v>0.76900000000000002</v>
      </c>
      <c r="AC24" s="10">
        <v>0.97</v>
      </c>
      <c r="AD24" s="10">
        <v>0.90700000000000003</v>
      </c>
      <c r="AE24" s="10">
        <v>0.91300000000000003</v>
      </c>
      <c r="AF24" s="10">
        <v>0.97299999999999998</v>
      </c>
      <c r="AG24" s="10">
        <v>0.85299999999999998</v>
      </c>
      <c r="AH24" s="10">
        <v>0.91700000000000004</v>
      </c>
      <c r="AI24" s="10">
        <v>0.93799999999999994</v>
      </c>
      <c r="AJ24" s="10">
        <v>0.97</v>
      </c>
      <c r="AK24" s="10">
        <v>0.91400000000000003</v>
      </c>
      <c r="AL24" s="10">
        <v>0.94</v>
      </c>
      <c r="AM24" s="10">
        <v>0.97199999999999998</v>
      </c>
      <c r="AN24" s="10">
        <v>0.99399999999999999</v>
      </c>
      <c r="AO24" s="10">
        <v>0.999</v>
      </c>
      <c r="AP24" s="10">
        <v>0.98099999999999998</v>
      </c>
      <c r="AQ24" s="10">
        <v>0.95</v>
      </c>
      <c r="AR24" s="10">
        <v>0.97299999999999998</v>
      </c>
      <c r="AS24" s="10">
        <v>0.96099999999999997</v>
      </c>
      <c r="AT24" s="10">
        <v>0.91600000000000004</v>
      </c>
      <c r="AU24" s="10">
        <v>0.98799999999999999</v>
      </c>
    </row>
    <row r="25" spans="2:47">
      <c r="B25" s="10" t="s">
        <v>156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>
        <v>0.96699999999999997</v>
      </c>
      <c r="X25" s="10">
        <v>0.97599999999999998</v>
      </c>
      <c r="Y25" s="10">
        <v>0.97</v>
      </c>
      <c r="Z25" s="10">
        <v>0.99399999999999999</v>
      </c>
      <c r="AA25" s="10">
        <v>0.94299999999999995</v>
      </c>
      <c r="AB25" s="10">
        <v>0.71199999999999997</v>
      </c>
      <c r="AC25" s="10">
        <v>0.96399999999999997</v>
      </c>
      <c r="AD25" s="10">
        <v>0.86799999999999999</v>
      </c>
      <c r="AE25" s="10">
        <v>0.93600000000000005</v>
      </c>
      <c r="AF25" s="10">
        <v>0.96499999999999997</v>
      </c>
      <c r="AG25" s="10">
        <v>0.877</v>
      </c>
      <c r="AH25" s="10">
        <v>0.89</v>
      </c>
      <c r="AI25" s="10">
        <v>0.91500000000000004</v>
      </c>
      <c r="AJ25" s="10">
        <v>0.97399999999999998</v>
      </c>
      <c r="AK25" s="10">
        <v>0.88800000000000001</v>
      </c>
      <c r="AL25" s="10">
        <v>0.91700000000000004</v>
      </c>
      <c r="AM25" s="10">
        <v>0.97099999999999997</v>
      </c>
      <c r="AN25" s="10">
        <v>0.97699999999999998</v>
      </c>
      <c r="AO25" s="10">
        <v>0.99</v>
      </c>
      <c r="AP25" s="10">
        <v>0.97299999999999998</v>
      </c>
      <c r="AQ25" s="10">
        <v>0.92800000000000005</v>
      </c>
      <c r="AR25" s="10">
        <v>0.94699999999999995</v>
      </c>
      <c r="AS25" s="10">
        <v>0.95299999999999996</v>
      </c>
      <c r="AT25" s="10">
        <v>0.9</v>
      </c>
      <c r="AU25" s="10">
        <v>0.98099999999999998</v>
      </c>
    </row>
    <row r="26" spans="2:47">
      <c r="B26" s="10" t="s">
        <v>157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>
        <v>0.999</v>
      </c>
      <c r="Y26" s="10">
        <v>0.876</v>
      </c>
      <c r="Z26" s="10">
        <v>0.98599999999999999</v>
      </c>
      <c r="AA26" s="10">
        <v>0.89100000000000001</v>
      </c>
      <c r="AB26" s="10">
        <v>0.86199999999999999</v>
      </c>
      <c r="AC26" s="10">
        <v>0.90200000000000002</v>
      </c>
      <c r="AD26" s="10">
        <v>0.85599999999999998</v>
      </c>
      <c r="AE26" s="10">
        <v>0.81699999999999995</v>
      </c>
      <c r="AF26" s="10">
        <v>0.90900000000000003</v>
      </c>
      <c r="AG26" s="10">
        <v>0.73099999999999998</v>
      </c>
      <c r="AH26" s="10">
        <v>0.84499999999999997</v>
      </c>
      <c r="AI26" s="10">
        <v>0.87</v>
      </c>
      <c r="AJ26" s="10">
        <v>0.89900000000000002</v>
      </c>
      <c r="AK26" s="10">
        <v>0.84099999999999997</v>
      </c>
      <c r="AL26" s="10">
        <v>0.875</v>
      </c>
      <c r="AM26" s="10">
        <v>0.90300000000000002</v>
      </c>
      <c r="AN26" s="10">
        <v>0.97399999999999998</v>
      </c>
      <c r="AO26" s="10">
        <v>0.98699999999999999</v>
      </c>
      <c r="AP26" s="10">
        <v>0.92500000000000004</v>
      </c>
      <c r="AQ26" s="10">
        <v>0.88900000000000001</v>
      </c>
      <c r="AR26" s="10">
        <v>0.94099999999999995</v>
      </c>
      <c r="AS26" s="10">
        <v>0.88800000000000001</v>
      </c>
      <c r="AT26" s="10">
        <v>0.82799999999999996</v>
      </c>
      <c r="AU26" s="10">
        <v>0.93799999999999994</v>
      </c>
    </row>
    <row r="27" spans="2:47">
      <c r="B27" s="10" t="s">
        <v>158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>
        <v>0.89500000000000002</v>
      </c>
      <c r="Z27" s="10">
        <v>0.99099999999999999</v>
      </c>
      <c r="AA27" s="10">
        <v>0.89900000000000002</v>
      </c>
      <c r="AB27" s="10">
        <v>0.84099999999999997</v>
      </c>
      <c r="AC27" s="10">
        <v>0.91300000000000003</v>
      </c>
      <c r="AD27" s="10">
        <v>0.85699999999999998</v>
      </c>
      <c r="AE27" s="10">
        <v>0.83799999999999997</v>
      </c>
      <c r="AF27" s="10">
        <v>0.91900000000000004</v>
      </c>
      <c r="AG27" s="10">
        <v>0.755</v>
      </c>
      <c r="AH27" s="10">
        <v>0.85099999999999998</v>
      </c>
      <c r="AI27" s="10">
        <v>0.877</v>
      </c>
      <c r="AJ27" s="10">
        <v>0.91300000000000003</v>
      </c>
      <c r="AK27" s="10">
        <v>0.84699999999999998</v>
      </c>
      <c r="AL27" s="10">
        <v>0.88100000000000001</v>
      </c>
      <c r="AM27" s="10">
        <v>0.91600000000000004</v>
      </c>
      <c r="AN27" s="10">
        <v>0.97599999999999998</v>
      </c>
      <c r="AO27" s="10">
        <v>0.99099999999999999</v>
      </c>
      <c r="AP27" s="10">
        <v>0.93400000000000005</v>
      </c>
      <c r="AQ27" s="10">
        <v>0.89500000000000002</v>
      </c>
      <c r="AR27" s="10">
        <v>0.94199999999999995</v>
      </c>
      <c r="AS27" s="10">
        <v>0.89900000000000002</v>
      </c>
      <c r="AT27" s="10">
        <v>0.83799999999999997</v>
      </c>
      <c r="AU27" s="10">
        <v>0.94599999999999995</v>
      </c>
    </row>
    <row r="28" spans="2:47" ht="16.5">
      <c r="B28" s="60" t="s">
        <v>182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>
        <v>0.94099999999999995</v>
      </c>
      <c r="AA28" s="10">
        <v>0.93</v>
      </c>
      <c r="AB28" s="10">
        <v>0.52500000000000002</v>
      </c>
      <c r="AC28" s="10">
        <v>0.96</v>
      </c>
      <c r="AD28" s="10">
        <v>0.81899999999999995</v>
      </c>
      <c r="AE28" s="10">
        <v>0.99099999999999999</v>
      </c>
      <c r="AF28" s="10">
        <v>0.95499999999999996</v>
      </c>
      <c r="AG28" s="10">
        <v>0.96</v>
      </c>
      <c r="AH28" s="10">
        <v>0.872</v>
      </c>
      <c r="AI28" s="10">
        <v>0.89500000000000002</v>
      </c>
      <c r="AJ28" s="10">
        <v>0.98299999999999998</v>
      </c>
      <c r="AK28" s="10">
        <v>0.873</v>
      </c>
      <c r="AL28" s="10">
        <v>0.89400000000000002</v>
      </c>
      <c r="AM28" s="10">
        <v>0.97399999999999998</v>
      </c>
      <c r="AN28" s="10">
        <v>0.91900000000000004</v>
      </c>
      <c r="AO28" s="10">
        <v>0.93200000000000005</v>
      </c>
      <c r="AP28" s="10">
        <v>0.95599999999999996</v>
      </c>
      <c r="AQ28" s="10">
        <v>0.90300000000000002</v>
      </c>
      <c r="AR28" s="10">
        <v>0.89100000000000001</v>
      </c>
      <c r="AS28" s="10">
        <v>0.95099999999999996</v>
      </c>
      <c r="AT28" s="10">
        <v>0.90800000000000003</v>
      </c>
      <c r="AU28" s="10">
        <v>0.95899999999999996</v>
      </c>
    </row>
    <row r="29" spans="2:47">
      <c r="B29" s="10" t="s">
        <v>93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>
        <v>0.94499999999999995</v>
      </c>
      <c r="AB29" s="10">
        <v>0.78100000000000003</v>
      </c>
      <c r="AC29" s="10">
        <v>0.95799999999999996</v>
      </c>
      <c r="AD29" s="10">
        <v>0.89200000000000002</v>
      </c>
      <c r="AE29" s="10">
        <v>0.90100000000000002</v>
      </c>
      <c r="AF29" s="10">
        <v>0.96199999999999997</v>
      </c>
      <c r="AG29" s="10">
        <v>0.83499999999999996</v>
      </c>
      <c r="AH29" s="10">
        <v>0.9</v>
      </c>
      <c r="AI29" s="10">
        <v>0.92300000000000004</v>
      </c>
      <c r="AJ29" s="10">
        <v>0.96</v>
      </c>
      <c r="AK29" s="10">
        <v>0.89700000000000002</v>
      </c>
      <c r="AL29" s="10">
        <v>0.92600000000000005</v>
      </c>
      <c r="AM29" s="10">
        <v>0.96099999999999997</v>
      </c>
      <c r="AN29" s="10">
        <v>0.99099999999999999</v>
      </c>
      <c r="AO29" s="10">
        <v>0.999</v>
      </c>
      <c r="AP29" s="10">
        <v>0.97199999999999998</v>
      </c>
      <c r="AQ29" s="10">
        <v>0.93700000000000006</v>
      </c>
      <c r="AR29" s="10">
        <v>0.96499999999999997</v>
      </c>
      <c r="AS29" s="10">
        <v>0.94799999999999995</v>
      </c>
      <c r="AT29" s="10">
        <v>0.89800000000000002</v>
      </c>
      <c r="AU29" s="10">
        <v>0.98</v>
      </c>
    </row>
    <row r="30" spans="2:47">
      <c r="B30" s="10" t="s">
        <v>131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>
        <v>0.67600000000000005</v>
      </c>
      <c r="AC30" s="10">
        <v>0.996</v>
      </c>
      <c r="AD30" s="10">
        <v>0.97199999999999998</v>
      </c>
      <c r="AE30" s="10">
        <v>0.93200000000000005</v>
      </c>
      <c r="AF30" s="10">
        <v>0.997</v>
      </c>
      <c r="AG30" s="10">
        <v>0.91</v>
      </c>
      <c r="AH30" s="10">
        <v>0.99</v>
      </c>
      <c r="AI30" s="10">
        <v>0.996</v>
      </c>
      <c r="AJ30" s="10">
        <v>0.98199999999999998</v>
      </c>
      <c r="AK30" s="10">
        <v>0.99</v>
      </c>
      <c r="AL30" s="10">
        <v>0.996</v>
      </c>
      <c r="AM30" s="10">
        <v>0.98899999999999999</v>
      </c>
      <c r="AN30" s="10">
        <v>0.97099999999999997</v>
      </c>
      <c r="AO30" s="10">
        <v>0.94899999999999995</v>
      </c>
      <c r="AP30" s="10">
        <v>0.99399999999999999</v>
      </c>
      <c r="AQ30" s="10">
        <v>0.998</v>
      </c>
      <c r="AR30" s="10">
        <v>0.98399999999999999</v>
      </c>
      <c r="AS30" s="10">
        <v>0.998</v>
      </c>
      <c r="AT30" s="10">
        <v>0.99199999999999999</v>
      </c>
      <c r="AU30" s="10">
        <v>0.99</v>
      </c>
    </row>
    <row r="31" spans="2:47">
      <c r="B31" s="10" t="s">
        <v>82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>
        <v>0.65100000000000002</v>
      </c>
      <c r="AD31" s="10">
        <v>0.754</v>
      </c>
      <c r="AE31" s="10">
        <v>0.44500000000000001</v>
      </c>
      <c r="AF31" s="10">
        <v>0.66900000000000004</v>
      </c>
      <c r="AG31" s="10">
        <v>0.34</v>
      </c>
      <c r="AH31" s="10">
        <v>0.67600000000000005</v>
      </c>
      <c r="AI31" s="10">
        <v>0.68799999999999994</v>
      </c>
      <c r="AJ31" s="10">
        <v>0.61</v>
      </c>
      <c r="AK31" s="10">
        <v>0.66800000000000004</v>
      </c>
      <c r="AL31" s="10">
        <v>0.69599999999999995</v>
      </c>
      <c r="AM31" s="10">
        <v>0.63200000000000001</v>
      </c>
      <c r="AN31" s="10">
        <v>0.80500000000000005</v>
      </c>
      <c r="AO31" s="10">
        <v>0.79800000000000004</v>
      </c>
      <c r="AP31" s="10">
        <v>0.69199999999999995</v>
      </c>
      <c r="AQ31" s="10">
        <v>0.70699999999999996</v>
      </c>
      <c r="AR31" s="10">
        <v>0.79700000000000004</v>
      </c>
      <c r="AS31" s="10">
        <v>0.64300000000000002</v>
      </c>
      <c r="AT31" s="10">
        <v>0.60199999999999998</v>
      </c>
      <c r="AU31" s="10">
        <v>0.70599999999999996</v>
      </c>
    </row>
    <row r="32" spans="2:47">
      <c r="B32" s="10" t="s">
        <v>108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>
        <v>0.94599999999999995</v>
      </c>
      <c r="AE32" s="10">
        <v>0.95799999999999996</v>
      </c>
      <c r="AF32" s="10">
        <v>1</v>
      </c>
      <c r="AG32" s="10">
        <v>0.93300000000000005</v>
      </c>
      <c r="AH32" s="10">
        <v>0.97299999999999998</v>
      </c>
      <c r="AI32" s="10">
        <v>0.98399999999999999</v>
      </c>
      <c r="AJ32" s="10">
        <v>0.995</v>
      </c>
      <c r="AK32" s="10">
        <v>0.97299999999999998</v>
      </c>
      <c r="AL32" s="10">
        <v>0.98399999999999999</v>
      </c>
      <c r="AM32" s="10">
        <v>0.999</v>
      </c>
      <c r="AN32" s="10">
        <v>0.97199999999999998</v>
      </c>
      <c r="AO32" s="10">
        <v>0.96</v>
      </c>
      <c r="AP32" s="10">
        <v>0.998</v>
      </c>
      <c r="AQ32" s="10">
        <v>0.98699999999999999</v>
      </c>
      <c r="AR32" s="10">
        <v>0.97399999999999998</v>
      </c>
      <c r="AS32" s="10">
        <v>0.999</v>
      </c>
      <c r="AT32" s="10">
        <v>0.98299999999999998</v>
      </c>
      <c r="AU32" s="10">
        <v>0.996</v>
      </c>
    </row>
    <row r="33" spans="2:47">
      <c r="B33" s="10" t="s">
        <v>122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>
        <v>0.82099999999999995</v>
      </c>
      <c r="AF33" s="10">
        <v>0.95199999999999996</v>
      </c>
      <c r="AG33" s="10">
        <v>0.80100000000000005</v>
      </c>
      <c r="AH33" s="10">
        <v>0.99099999999999999</v>
      </c>
      <c r="AI33" s="10">
        <v>0.98699999999999999</v>
      </c>
      <c r="AJ33" s="10">
        <v>0.91</v>
      </c>
      <c r="AK33" s="10">
        <v>0.98899999999999999</v>
      </c>
      <c r="AL33" s="10">
        <v>0.98799999999999999</v>
      </c>
      <c r="AM33" s="10">
        <v>0.92800000000000005</v>
      </c>
      <c r="AN33" s="10">
        <v>0.94399999999999995</v>
      </c>
      <c r="AO33" s="10">
        <v>0.90500000000000003</v>
      </c>
      <c r="AP33" s="10">
        <v>0.95</v>
      </c>
      <c r="AQ33" s="10">
        <v>0.98599999999999999</v>
      </c>
      <c r="AR33" s="10">
        <v>0.97899999999999998</v>
      </c>
      <c r="AS33" s="10">
        <v>0.95399999999999996</v>
      </c>
      <c r="AT33" s="10">
        <v>0.96799999999999997</v>
      </c>
      <c r="AU33" s="10">
        <v>0.94199999999999995</v>
      </c>
    </row>
    <row r="34" spans="2:47">
      <c r="B34" s="10" t="s">
        <v>123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>
        <v>0.95099999999999996</v>
      </c>
      <c r="AG34" s="10">
        <v>0.98899999999999999</v>
      </c>
      <c r="AH34" s="10">
        <v>0.88300000000000001</v>
      </c>
      <c r="AI34" s="10">
        <v>0.90100000000000002</v>
      </c>
      <c r="AJ34" s="10">
        <v>0.97899999999999998</v>
      </c>
      <c r="AK34" s="10">
        <v>0.88500000000000001</v>
      </c>
      <c r="AL34" s="10">
        <v>0.89900000000000002</v>
      </c>
      <c r="AM34" s="10">
        <v>0.97</v>
      </c>
      <c r="AN34" s="10">
        <v>0.88800000000000001</v>
      </c>
      <c r="AO34" s="10">
        <v>0.89200000000000002</v>
      </c>
      <c r="AP34" s="10">
        <v>0.94699999999999995</v>
      </c>
      <c r="AQ34" s="10">
        <v>0.90400000000000003</v>
      </c>
      <c r="AR34" s="10">
        <v>0.872</v>
      </c>
      <c r="AS34" s="10">
        <v>0.95399999999999996</v>
      </c>
      <c r="AT34" s="10">
        <v>0.92600000000000005</v>
      </c>
      <c r="AU34" s="10">
        <v>0.94499999999999995</v>
      </c>
    </row>
    <row r="35" spans="2:47">
      <c r="B35" s="10" t="s">
        <v>109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>
        <v>0.92400000000000004</v>
      </c>
      <c r="AH35" s="10">
        <v>0.97599999999999998</v>
      </c>
      <c r="AI35" s="10">
        <v>0.98599999999999999</v>
      </c>
      <c r="AJ35" s="10">
        <v>0.99299999999999999</v>
      </c>
      <c r="AK35" s="10">
        <v>0.97499999999999998</v>
      </c>
      <c r="AL35" s="10">
        <v>0.98599999999999999</v>
      </c>
      <c r="AM35" s="10">
        <v>0.997</v>
      </c>
      <c r="AN35" s="10">
        <v>0.97699999999999998</v>
      </c>
      <c r="AO35" s="10">
        <v>0.96399999999999997</v>
      </c>
      <c r="AP35" s="10">
        <v>0.999</v>
      </c>
      <c r="AQ35" s="10">
        <v>0.99</v>
      </c>
      <c r="AR35" s="10">
        <v>0.98</v>
      </c>
      <c r="AS35" s="10">
        <v>0.999</v>
      </c>
      <c r="AT35" s="10">
        <v>0.98299999999999998</v>
      </c>
      <c r="AU35" s="10">
        <v>0.997</v>
      </c>
    </row>
    <row r="36" spans="2:47">
      <c r="B36" s="10" t="s">
        <v>124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>
        <v>0.873</v>
      </c>
      <c r="AI36" s="10">
        <v>0.88500000000000001</v>
      </c>
      <c r="AJ36" s="10">
        <v>0.95199999999999996</v>
      </c>
      <c r="AK36" s="10">
        <v>0.877</v>
      </c>
      <c r="AL36" s="10">
        <v>0.88100000000000001</v>
      </c>
      <c r="AM36" s="10">
        <v>0.94399999999999995</v>
      </c>
      <c r="AN36" s="10">
        <v>0.83199999999999996</v>
      </c>
      <c r="AO36" s="10">
        <v>0.82699999999999996</v>
      </c>
      <c r="AP36" s="10">
        <v>0.91400000000000003</v>
      </c>
      <c r="AQ36" s="10">
        <v>0.88200000000000001</v>
      </c>
      <c r="AR36" s="10">
        <v>0.82899999999999996</v>
      </c>
      <c r="AS36" s="10">
        <v>0.93300000000000005</v>
      </c>
      <c r="AT36" s="10">
        <v>0.92300000000000004</v>
      </c>
      <c r="AU36" s="10">
        <v>0.90600000000000003</v>
      </c>
    </row>
    <row r="37" spans="2:47">
      <c r="B37" s="10" t="s">
        <v>95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>
        <v>0.998</v>
      </c>
      <c r="AJ37" s="10">
        <v>0.94699999999999995</v>
      </c>
      <c r="AK37" s="10">
        <v>1</v>
      </c>
      <c r="AL37" s="10">
        <v>0.998</v>
      </c>
      <c r="AM37" s="10">
        <v>0.96</v>
      </c>
      <c r="AN37" s="10">
        <v>0.94499999999999995</v>
      </c>
      <c r="AO37" s="10">
        <v>0.91</v>
      </c>
      <c r="AP37" s="10">
        <v>0.97</v>
      </c>
      <c r="AQ37" s="10">
        <v>0.996</v>
      </c>
      <c r="AR37" s="10">
        <v>0.97499999999999998</v>
      </c>
      <c r="AS37" s="10">
        <v>0.98</v>
      </c>
      <c r="AT37" s="10">
        <v>0.99299999999999999</v>
      </c>
      <c r="AU37" s="10">
        <v>0.96199999999999997</v>
      </c>
    </row>
    <row r="38" spans="2:47">
      <c r="B38" s="10" t="s">
        <v>96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>
        <v>0.96199999999999997</v>
      </c>
      <c r="AK38" s="10">
        <v>0.998</v>
      </c>
      <c r="AL38" s="10">
        <v>1</v>
      </c>
      <c r="AM38" s="10">
        <v>0.97299999999999998</v>
      </c>
      <c r="AN38" s="10">
        <v>0.96</v>
      </c>
      <c r="AO38" s="10">
        <v>0.93</v>
      </c>
      <c r="AP38" s="10">
        <v>0.98199999999999998</v>
      </c>
      <c r="AQ38" s="10">
        <v>0.999</v>
      </c>
      <c r="AR38" s="10">
        <v>0.98299999999999998</v>
      </c>
      <c r="AS38" s="10">
        <v>0.98899999999999999</v>
      </c>
      <c r="AT38" s="10">
        <v>0.99399999999999999</v>
      </c>
      <c r="AU38" s="10">
        <v>0.97599999999999998</v>
      </c>
    </row>
    <row r="39" spans="2:47">
      <c r="B39" s="10" t="s">
        <v>97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>
        <v>0.94699999999999995</v>
      </c>
      <c r="AL39" s="10">
        <v>0.96099999999999997</v>
      </c>
      <c r="AM39" s="10">
        <v>0.999</v>
      </c>
      <c r="AN39" s="10">
        <v>0.96099999999999997</v>
      </c>
      <c r="AO39" s="10">
        <v>0.95699999999999996</v>
      </c>
      <c r="AP39" s="10">
        <v>0.99199999999999999</v>
      </c>
      <c r="AQ39" s="10">
        <v>0.96699999999999997</v>
      </c>
      <c r="AR39" s="10">
        <v>0.95299999999999996</v>
      </c>
      <c r="AS39" s="10">
        <v>0.99199999999999999</v>
      </c>
      <c r="AT39" s="10">
        <v>0.96599999999999997</v>
      </c>
      <c r="AU39" s="10">
        <v>0.99199999999999999</v>
      </c>
    </row>
    <row r="40" spans="2:47">
      <c r="B40" s="10" t="s">
        <v>98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>
        <v>0.998</v>
      </c>
      <c r="AM40" s="10">
        <v>0.96</v>
      </c>
      <c r="AN40" s="10">
        <v>0.94199999999999995</v>
      </c>
      <c r="AO40" s="10">
        <v>0.90600000000000003</v>
      </c>
      <c r="AP40" s="10">
        <v>0.97</v>
      </c>
      <c r="AQ40" s="10">
        <v>0.995</v>
      </c>
      <c r="AR40" s="10">
        <v>0.97299999999999998</v>
      </c>
      <c r="AS40" s="10">
        <v>0.98099999999999998</v>
      </c>
      <c r="AT40" s="10">
        <v>0.99399999999999999</v>
      </c>
      <c r="AU40" s="10">
        <v>0.96099999999999997</v>
      </c>
    </row>
    <row r="41" spans="2:47">
      <c r="B41" s="10" t="s">
        <v>99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>
        <v>0.97299999999999998</v>
      </c>
      <c r="AN41" s="10">
        <v>0.96199999999999997</v>
      </c>
      <c r="AO41" s="10">
        <v>0.93300000000000005</v>
      </c>
      <c r="AP41" s="10">
        <v>0.98299999999999998</v>
      </c>
      <c r="AQ41" s="10">
        <v>1</v>
      </c>
      <c r="AR41" s="10">
        <v>0.98499999999999999</v>
      </c>
      <c r="AS41" s="10">
        <v>0.98899999999999999</v>
      </c>
      <c r="AT41" s="10">
        <v>0.99199999999999999</v>
      </c>
      <c r="AU41" s="10">
        <v>0.97699999999999998</v>
      </c>
    </row>
    <row r="42" spans="2:47">
      <c r="B42" s="10" t="s">
        <v>100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>
        <v>0.96799999999999997</v>
      </c>
      <c r="AO42" s="10">
        <v>0.96099999999999997</v>
      </c>
      <c r="AP42" s="10">
        <v>0.996</v>
      </c>
      <c r="AQ42" s="10">
        <v>0.97699999999999998</v>
      </c>
      <c r="AR42" s="10">
        <v>0.96499999999999997</v>
      </c>
      <c r="AS42" s="10">
        <v>0.996</v>
      </c>
      <c r="AT42" s="10">
        <v>0.97499999999999998</v>
      </c>
      <c r="AU42" s="10">
        <v>0.995</v>
      </c>
    </row>
    <row r="43" spans="2:47">
      <c r="B43" s="10" t="s">
        <v>101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>
        <v>0.995</v>
      </c>
      <c r="AP43" s="10">
        <v>0.98399999999999999</v>
      </c>
      <c r="AQ43" s="10">
        <v>0.97</v>
      </c>
      <c r="AR43" s="10">
        <v>0.99099999999999999</v>
      </c>
      <c r="AS43" s="10">
        <v>0.96599999999999997</v>
      </c>
      <c r="AT43" s="10">
        <v>0.93300000000000005</v>
      </c>
      <c r="AU43" s="10">
        <v>0.98799999999999999</v>
      </c>
    </row>
    <row r="44" spans="2:47">
      <c r="B44" s="28" t="s">
        <v>132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>
        <v>0.97399999999999998</v>
      </c>
      <c r="AQ44" s="10">
        <v>0.94399999999999995</v>
      </c>
      <c r="AR44" s="10">
        <v>0.97299999999999998</v>
      </c>
      <c r="AS44" s="10">
        <v>0.95</v>
      </c>
      <c r="AT44" s="10">
        <v>0.90300000000000002</v>
      </c>
      <c r="AU44" s="10">
        <v>0.98099999999999998</v>
      </c>
    </row>
    <row r="45" spans="2:47">
      <c r="B45" s="10" t="s">
        <v>102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>
        <v>0.98799999999999999</v>
      </c>
      <c r="AR45" s="10">
        <v>0.98299999999999998</v>
      </c>
      <c r="AS45" s="10">
        <v>0.996</v>
      </c>
      <c r="AT45" s="10">
        <v>0.97599999999999998</v>
      </c>
      <c r="AU45" s="10">
        <v>0.999</v>
      </c>
    </row>
    <row r="46" spans="2:47">
      <c r="B46" s="10" t="s">
        <v>103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>
        <v>0.98899999999999999</v>
      </c>
      <c r="AS46" s="10">
        <v>0.99099999999999999</v>
      </c>
      <c r="AT46" s="10">
        <v>0.99</v>
      </c>
      <c r="AU46" s="10">
        <v>0.98299999999999998</v>
      </c>
    </row>
    <row r="47" spans="2:47">
      <c r="B47" s="10" t="s">
        <v>104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>
        <v>0.97399999999999998</v>
      </c>
      <c r="AT47" s="10">
        <v>0.95899999999999996</v>
      </c>
      <c r="AU47" s="10">
        <v>0.98299999999999998</v>
      </c>
    </row>
    <row r="48" spans="2:47">
      <c r="B48" s="10" t="s">
        <v>105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>
        <v>0.99</v>
      </c>
      <c r="AU48" s="10">
        <v>0.99199999999999999</v>
      </c>
    </row>
    <row r="49" spans="2:47">
      <c r="B49" s="10" t="s">
        <v>106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>
        <v>0.96699999999999997</v>
      </c>
    </row>
  </sheetData>
  <conditionalFormatting sqref="C5:AU49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3:D8"/>
  <sheetViews>
    <sheetView workbookViewId="0">
      <selection activeCell="A3" sqref="A3"/>
    </sheetView>
  </sheetViews>
  <sheetFormatPr defaultRowHeight="15.75"/>
  <cols>
    <col min="1" max="2" width="9.140625" style="11"/>
    <col min="3" max="3" width="17.5703125" style="11" customWidth="1"/>
    <col min="4" max="4" width="21.7109375" style="11" customWidth="1"/>
  </cols>
  <sheetData>
    <row r="3" spans="1:4">
      <c r="A3" s="38" t="s">
        <v>194</v>
      </c>
    </row>
    <row r="5" spans="1:4">
      <c r="B5" s="33" t="s">
        <v>191</v>
      </c>
      <c r="C5" s="33" t="s">
        <v>192</v>
      </c>
      <c r="D5" s="33" t="s">
        <v>193</v>
      </c>
    </row>
    <row r="6" spans="1:4">
      <c r="B6" s="61">
        <v>1</v>
      </c>
      <c r="C6" s="61">
        <v>42.587299999999999</v>
      </c>
      <c r="D6" s="61">
        <v>90.611000000000004</v>
      </c>
    </row>
    <row r="7" spans="1:4">
      <c r="B7" s="61">
        <v>2</v>
      </c>
      <c r="C7" s="61">
        <v>3.3958599999999999</v>
      </c>
      <c r="D7" s="61">
        <v>7.2252000000000001</v>
      </c>
    </row>
    <row r="8" spans="1:4">
      <c r="B8" s="61">
        <v>3</v>
      </c>
      <c r="C8" s="61">
        <v>1.0168699999999999</v>
      </c>
      <c r="D8" s="61">
        <v>2.1635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3:F52"/>
  <sheetViews>
    <sheetView workbookViewId="0">
      <selection activeCell="A3" sqref="A3"/>
    </sheetView>
  </sheetViews>
  <sheetFormatPr defaultRowHeight="15.75"/>
  <cols>
    <col min="1" max="3" width="9.140625" style="11"/>
    <col min="4" max="4" width="10.85546875" style="11" customWidth="1"/>
    <col min="5" max="5" width="12.5703125" style="11" customWidth="1"/>
    <col min="6" max="6" width="11.5703125" style="11" customWidth="1"/>
  </cols>
  <sheetData>
    <row r="3" spans="1:6">
      <c r="A3" s="38" t="s">
        <v>195</v>
      </c>
    </row>
    <row r="5" spans="1:6">
      <c r="C5" s="10"/>
      <c r="D5" s="32" t="s">
        <v>187</v>
      </c>
      <c r="E5" s="32" t="s">
        <v>188</v>
      </c>
      <c r="F5" s="32" t="s">
        <v>189</v>
      </c>
    </row>
    <row r="6" spans="1:6">
      <c r="C6" s="63" t="s">
        <v>1</v>
      </c>
      <c r="D6" s="10">
        <v>0.27611999999999998</v>
      </c>
      <c r="E6" s="10">
        <v>0.96109</v>
      </c>
      <c r="F6" s="10">
        <v>-8.1347999999999993E-3</v>
      </c>
    </row>
    <row r="7" spans="1:6">
      <c r="C7" s="63" t="s">
        <v>2</v>
      </c>
      <c r="D7" s="10">
        <v>5.9567000000000002E-2</v>
      </c>
      <c r="E7" s="10">
        <v>0.99744999999999995</v>
      </c>
      <c r="F7" s="10">
        <v>3.9300000000000002E-2</v>
      </c>
    </row>
    <row r="8" spans="1:6">
      <c r="C8" s="63" t="s">
        <v>86</v>
      </c>
      <c r="D8" s="10">
        <v>0.96540999999999999</v>
      </c>
      <c r="E8" s="10">
        <v>-8.3554000000000007E-3</v>
      </c>
      <c r="F8" s="10">
        <v>-0.2606</v>
      </c>
    </row>
    <row r="9" spans="1:6">
      <c r="C9" s="63" t="s">
        <v>87</v>
      </c>
      <c r="D9" s="10">
        <v>0.99285000000000001</v>
      </c>
      <c r="E9" s="10">
        <v>-0.10124</v>
      </c>
      <c r="F9" s="10">
        <v>6.3230999999999996E-2</v>
      </c>
    </row>
    <row r="10" spans="1:6">
      <c r="C10" s="63" t="s">
        <v>88</v>
      </c>
      <c r="D10" s="10">
        <v>-0.99987999999999999</v>
      </c>
      <c r="E10" s="10">
        <v>1.1394E-3</v>
      </c>
      <c r="F10" s="10">
        <v>1.5292E-2</v>
      </c>
    </row>
    <row r="11" spans="1:6">
      <c r="C11" s="63" t="s">
        <v>89</v>
      </c>
      <c r="D11" s="10">
        <v>0.99050000000000005</v>
      </c>
      <c r="E11" s="10">
        <v>-0.12117</v>
      </c>
      <c r="F11" s="10">
        <v>6.4980999999999997E-2</v>
      </c>
    </row>
    <row r="12" spans="1:6">
      <c r="C12" s="63" t="s">
        <v>90</v>
      </c>
      <c r="D12" s="10">
        <v>0.98599999999999999</v>
      </c>
      <c r="E12" s="10">
        <v>-0.15093999999999999</v>
      </c>
      <c r="F12" s="10">
        <v>7.0803000000000005E-2</v>
      </c>
    </row>
    <row r="13" spans="1:6">
      <c r="C13" s="63" t="s">
        <v>6</v>
      </c>
      <c r="D13" s="10">
        <v>0.99961</v>
      </c>
      <c r="E13" s="10">
        <v>2.5585E-2</v>
      </c>
      <c r="F13" s="10">
        <v>-1.1320999999999999E-2</v>
      </c>
    </row>
    <row r="14" spans="1:6">
      <c r="C14" s="63" t="s">
        <v>71</v>
      </c>
      <c r="D14" s="10">
        <v>0.98865000000000003</v>
      </c>
      <c r="E14" s="10">
        <v>-0.11398</v>
      </c>
      <c r="F14" s="10">
        <v>-9.7824999999999995E-2</v>
      </c>
    </row>
    <row r="15" spans="1:6">
      <c r="C15" s="63" t="s">
        <v>7</v>
      </c>
      <c r="D15" s="10">
        <v>-0.97858000000000001</v>
      </c>
      <c r="E15" s="10">
        <v>0.18507999999999999</v>
      </c>
      <c r="F15" s="10">
        <v>9.0175000000000005E-2</v>
      </c>
    </row>
    <row r="16" spans="1:6">
      <c r="C16" s="63" t="s">
        <v>91</v>
      </c>
      <c r="D16" s="10">
        <v>0.97814000000000001</v>
      </c>
      <c r="E16" s="10">
        <v>-0.20677000000000001</v>
      </c>
      <c r="F16" s="10">
        <v>-2.2134000000000001E-2</v>
      </c>
    </row>
    <row r="17" spans="3:6">
      <c r="C17" s="63" t="s">
        <v>92</v>
      </c>
      <c r="D17" s="10">
        <v>0.97713000000000005</v>
      </c>
      <c r="E17" s="10">
        <v>-0.21232000000000001</v>
      </c>
      <c r="F17" s="10">
        <v>1.1743E-2</v>
      </c>
    </row>
    <row r="18" spans="3:6">
      <c r="C18" s="63" t="s">
        <v>8</v>
      </c>
      <c r="D18" s="10">
        <v>0.97885</v>
      </c>
      <c r="E18" s="10">
        <v>-0.20279</v>
      </c>
      <c r="F18" s="10">
        <v>-2.6945E-2</v>
      </c>
    </row>
    <row r="19" spans="3:6">
      <c r="C19" s="63" t="s">
        <v>9</v>
      </c>
      <c r="D19" s="10">
        <v>0.99336999999999998</v>
      </c>
      <c r="E19" s="10">
        <v>-9.9242999999999998E-2</v>
      </c>
      <c r="F19" s="10">
        <v>-5.8030999999999999E-2</v>
      </c>
    </row>
    <row r="20" spans="3:6">
      <c r="C20" s="63" t="s">
        <v>10</v>
      </c>
      <c r="D20" s="10">
        <v>0.96936999999999995</v>
      </c>
      <c r="E20" s="10">
        <v>-0.19184999999999999</v>
      </c>
      <c r="F20" s="10">
        <v>-0.15337000000000001</v>
      </c>
    </row>
    <row r="21" spans="3:6">
      <c r="C21" s="63" t="s">
        <v>11</v>
      </c>
      <c r="D21" s="10">
        <v>-0.97609000000000001</v>
      </c>
      <c r="E21" s="10">
        <v>0.16836000000000001</v>
      </c>
      <c r="F21" s="10">
        <v>0.13750000000000001</v>
      </c>
    </row>
    <row r="22" spans="3:6">
      <c r="C22" s="63" t="s">
        <v>12</v>
      </c>
      <c r="D22" s="10">
        <v>0.97345999999999999</v>
      </c>
      <c r="E22" s="10">
        <v>7.3705999999999994E-2</v>
      </c>
      <c r="F22" s="10">
        <v>-0.21667</v>
      </c>
    </row>
    <row r="23" spans="3:6">
      <c r="C23" s="63" t="s">
        <v>53</v>
      </c>
      <c r="D23" s="10">
        <v>0.99245000000000005</v>
      </c>
      <c r="E23" s="10">
        <v>-1.8582999999999999E-2</v>
      </c>
      <c r="F23" s="10">
        <v>-0.12123</v>
      </c>
    </row>
    <row r="24" spans="3:6">
      <c r="C24" s="63" t="s">
        <v>52</v>
      </c>
      <c r="D24" s="10">
        <v>0.99680000000000002</v>
      </c>
      <c r="E24" s="10">
        <v>-3.7939000000000001E-2</v>
      </c>
      <c r="F24" s="10">
        <v>-7.0346000000000006E-2</v>
      </c>
    </row>
    <row r="25" spans="3:6">
      <c r="C25" s="63" t="s">
        <v>13</v>
      </c>
      <c r="D25" s="10">
        <v>0.99328000000000005</v>
      </c>
      <c r="E25" s="10">
        <v>-9.9449999999999997E-2</v>
      </c>
      <c r="F25" s="10">
        <v>-5.9199000000000002E-2</v>
      </c>
    </row>
    <row r="26" spans="3:6">
      <c r="C26" s="63" t="s">
        <v>156</v>
      </c>
      <c r="D26" s="10">
        <v>0.98453000000000002</v>
      </c>
      <c r="E26" s="10">
        <v>-7.2717000000000004E-2</v>
      </c>
      <c r="F26" s="10">
        <v>-0.15939</v>
      </c>
    </row>
    <row r="27" spans="3:6">
      <c r="C27" s="63" t="s">
        <v>157</v>
      </c>
      <c r="D27" s="10">
        <v>0.95308000000000004</v>
      </c>
      <c r="E27" s="10">
        <v>-0.29991000000000001</v>
      </c>
      <c r="F27" s="10">
        <v>-4.1195000000000002E-2</v>
      </c>
    </row>
    <row r="28" spans="3:6">
      <c r="C28" s="63" t="s">
        <v>158</v>
      </c>
      <c r="D28" s="10">
        <v>0.96016999999999997</v>
      </c>
      <c r="E28" s="10">
        <v>-0.27068999999999999</v>
      </c>
      <c r="F28" s="10">
        <v>-6.9335999999999995E-2</v>
      </c>
    </row>
    <row r="29" spans="3:6" ht="16.5">
      <c r="C29" s="66" t="s">
        <v>198</v>
      </c>
      <c r="D29" s="10">
        <v>0.95108999999999999</v>
      </c>
      <c r="E29" s="10">
        <v>0.14593</v>
      </c>
      <c r="F29" s="10">
        <v>-0.27226</v>
      </c>
    </row>
    <row r="30" spans="3:6">
      <c r="C30" s="63" t="s">
        <v>93</v>
      </c>
      <c r="D30" s="10">
        <v>0.98748999999999998</v>
      </c>
      <c r="E30" s="10">
        <v>-0.13791</v>
      </c>
      <c r="F30" s="10">
        <v>-7.6498999999999998E-2</v>
      </c>
    </row>
    <row r="31" spans="3:6">
      <c r="C31" s="63" t="s">
        <v>131</v>
      </c>
      <c r="D31" s="10">
        <v>0.98448999999999998</v>
      </c>
      <c r="E31" s="10">
        <v>0.14476</v>
      </c>
      <c r="F31" s="10">
        <v>9.9124000000000004E-2</v>
      </c>
    </row>
    <row r="32" spans="3:6">
      <c r="C32" s="63" t="s">
        <v>82</v>
      </c>
      <c r="D32" s="10">
        <v>0.73685</v>
      </c>
      <c r="E32" s="10">
        <v>-0.57833999999999997</v>
      </c>
      <c r="F32" s="10">
        <v>0.35010000000000002</v>
      </c>
    </row>
    <row r="33" spans="3:6">
      <c r="C33" s="63" t="s">
        <v>108</v>
      </c>
      <c r="D33" s="10">
        <v>0.99031000000000002</v>
      </c>
      <c r="E33" s="10">
        <v>0.13875999999999999</v>
      </c>
      <c r="F33" s="10">
        <v>5.6173000000000004E-3</v>
      </c>
    </row>
    <row r="34" spans="3:6">
      <c r="C34" s="63" t="s">
        <v>122</v>
      </c>
      <c r="D34" s="10">
        <v>0.94118000000000002</v>
      </c>
      <c r="E34" s="10">
        <v>8.9220999999999995E-2</v>
      </c>
      <c r="F34" s="10">
        <v>0.32590999999999998</v>
      </c>
    </row>
    <row r="35" spans="3:6">
      <c r="C35" s="63" t="s">
        <v>123</v>
      </c>
      <c r="D35" s="10">
        <v>0.93081000000000003</v>
      </c>
      <c r="E35" s="10">
        <v>0.27150000000000002</v>
      </c>
      <c r="F35" s="10">
        <v>-0.2447</v>
      </c>
    </row>
    <row r="36" spans="3:6">
      <c r="C36" s="63" t="s">
        <v>109</v>
      </c>
      <c r="D36" s="10">
        <v>0.99248999999999998</v>
      </c>
      <c r="E36" s="10">
        <v>0.12028</v>
      </c>
      <c r="F36" s="10">
        <v>2.2124999999999999E-2</v>
      </c>
    </row>
    <row r="37" spans="3:6">
      <c r="C37" s="63" t="s">
        <v>124</v>
      </c>
      <c r="D37" s="10">
        <v>0.88744000000000001</v>
      </c>
      <c r="E37" s="10">
        <v>0.40698000000000001</v>
      </c>
      <c r="F37" s="10">
        <v>-0.21636</v>
      </c>
    </row>
    <row r="38" spans="3:6">
      <c r="C38" s="63" t="s">
        <v>95</v>
      </c>
      <c r="D38" s="10">
        <v>0.95504</v>
      </c>
      <c r="E38" s="10">
        <v>0.18914</v>
      </c>
      <c r="F38" s="10">
        <v>0.22831000000000001</v>
      </c>
    </row>
    <row r="39" spans="3:6">
      <c r="C39" s="63" t="s">
        <v>96</v>
      </c>
      <c r="D39" s="10">
        <v>0.97106000000000003</v>
      </c>
      <c r="E39" s="10">
        <v>0.15436</v>
      </c>
      <c r="F39" s="10">
        <v>0.18224000000000001</v>
      </c>
    </row>
    <row r="40" spans="3:6">
      <c r="C40" s="63" t="s">
        <v>97</v>
      </c>
      <c r="D40" s="10">
        <v>0.98434999999999995</v>
      </c>
      <c r="E40" s="10">
        <v>0.14801</v>
      </c>
      <c r="F40" s="10">
        <v>-9.5669000000000004E-2</v>
      </c>
    </row>
    <row r="41" spans="3:6">
      <c r="C41" s="63" t="s">
        <v>98</v>
      </c>
      <c r="D41" s="10">
        <v>0.95376000000000005</v>
      </c>
      <c r="E41" s="10">
        <v>0.19633</v>
      </c>
      <c r="F41" s="10">
        <v>0.2276</v>
      </c>
    </row>
    <row r="42" spans="3:6">
      <c r="C42" s="63" t="s">
        <v>99</v>
      </c>
      <c r="D42" s="10">
        <v>0.97189000000000003</v>
      </c>
      <c r="E42" s="10">
        <v>0.14495</v>
      </c>
      <c r="F42" s="10">
        <v>0.18551000000000001</v>
      </c>
    </row>
    <row r="43" spans="3:6">
      <c r="C43" s="63" t="s">
        <v>100</v>
      </c>
      <c r="D43" s="10">
        <v>0.98919999999999997</v>
      </c>
      <c r="E43" s="10">
        <v>0.13861000000000001</v>
      </c>
      <c r="F43" s="10">
        <v>-4.7718000000000003E-2</v>
      </c>
    </row>
    <row r="44" spans="3:6">
      <c r="C44" s="63" t="s">
        <v>101</v>
      </c>
      <c r="D44" s="10">
        <v>0.99429999999999996</v>
      </c>
      <c r="E44" s="10">
        <v>-9.3297000000000005E-2</v>
      </c>
      <c r="F44" s="10">
        <v>5.1670000000000001E-2</v>
      </c>
    </row>
    <row r="45" spans="3:6" ht="16.5">
      <c r="C45" s="65" t="s">
        <v>199</v>
      </c>
      <c r="D45" s="10">
        <v>0.98928000000000005</v>
      </c>
      <c r="E45" s="10">
        <v>-0.13852999999999999</v>
      </c>
      <c r="F45" s="10">
        <v>-4.6217000000000001E-2</v>
      </c>
    </row>
    <row r="46" spans="3:6">
      <c r="C46" s="63" t="s">
        <v>102</v>
      </c>
      <c r="D46" s="10">
        <v>0.99621000000000004</v>
      </c>
      <c r="E46" s="10">
        <v>8.5653999999999994E-2</v>
      </c>
      <c r="F46" s="10">
        <v>1.5254999999999999E-2</v>
      </c>
    </row>
    <row r="47" spans="3:6">
      <c r="C47" s="63" t="s">
        <v>103</v>
      </c>
      <c r="D47" s="10">
        <v>0.97870999999999997</v>
      </c>
      <c r="E47" s="10">
        <v>0.12293999999999999</v>
      </c>
      <c r="F47" s="10">
        <v>0.16436999999999999</v>
      </c>
    </row>
    <row r="48" spans="3:6">
      <c r="C48" s="63" t="s">
        <v>104</v>
      </c>
      <c r="D48" s="10">
        <v>0.98555000000000004</v>
      </c>
      <c r="E48" s="10">
        <v>-2.4759E-2</v>
      </c>
      <c r="F48" s="10">
        <v>0.16757</v>
      </c>
    </row>
    <row r="49" spans="3:6">
      <c r="C49" s="63" t="s">
        <v>105</v>
      </c>
      <c r="D49" s="10">
        <v>0.98634999999999995</v>
      </c>
      <c r="E49" s="10">
        <v>0.16009000000000001</v>
      </c>
      <c r="F49" s="10">
        <v>3.8566999999999997E-2</v>
      </c>
    </row>
    <row r="50" spans="3:6">
      <c r="C50" s="63" t="s">
        <v>106</v>
      </c>
      <c r="D50" s="10">
        <v>0.95199</v>
      </c>
      <c r="E50" s="10">
        <v>0.27091999999999999</v>
      </c>
      <c r="F50" s="10">
        <v>0.14255999999999999</v>
      </c>
    </row>
    <row r="51" spans="3:6">
      <c r="C51" s="63" t="s">
        <v>190</v>
      </c>
      <c r="D51" s="10">
        <v>0.95982000000000001</v>
      </c>
      <c r="E51" s="10">
        <v>5.1158000000000002E-2</v>
      </c>
      <c r="F51" s="10">
        <v>0.27590999999999999</v>
      </c>
    </row>
    <row r="52" spans="3:6">
      <c r="C52" s="63" t="s">
        <v>107</v>
      </c>
      <c r="D52" s="10">
        <v>0.99880999999999998</v>
      </c>
      <c r="E52" s="10">
        <v>4.8339E-2</v>
      </c>
      <c r="F52" s="10">
        <v>-5.9211999999999997E-3</v>
      </c>
    </row>
  </sheetData>
  <conditionalFormatting sqref="D6:F52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3:E9"/>
  <sheetViews>
    <sheetView workbookViewId="0">
      <selection activeCell="G15" sqref="G15"/>
    </sheetView>
  </sheetViews>
  <sheetFormatPr defaultRowHeight="15.75"/>
  <cols>
    <col min="1" max="5" width="9.140625" style="11"/>
  </cols>
  <sheetData>
    <row r="3" spans="1:5">
      <c r="A3" s="38" t="s">
        <v>200</v>
      </c>
    </row>
    <row r="5" spans="1:5">
      <c r="B5" s="63"/>
      <c r="C5" s="64" t="s">
        <v>187</v>
      </c>
      <c r="D5" s="64" t="s">
        <v>188</v>
      </c>
      <c r="E5" s="63" t="s">
        <v>196</v>
      </c>
    </row>
    <row r="6" spans="1:5">
      <c r="B6" s="65" t="s">
        <v>83</v>
      </c>
      <c r="C6" s="62">
        <v>-7.0750000000000002</v>
      </c>
      <c r="D6" s="62">
        <v>-1.2303999999999999</v>
      </c>
      <c r="E6" s="10">
        <f>C6+D6</f>
        <v>-8.3054000000000006</v>
      </c>
    </row>
    <row r="7" spans="1:5">
      <c r="B7" s="65" t="s">
        <v>197</v>
      </c>
      <c r="C7" s="62">
        <v>-3.6339999999999999</v>
      </c>
      <c r="D7" s="62">
        <v>2.2322000000000002</v>
      </c>
      <c r="E7" s="10">
        <f t="shared" ref="E7:E9" si="0">C7+D7</f>
        <v>-1.4017999999999997</v>
      </c>
    </row>
    <row r="8" spans="1:5">
      <c r="B8" s="65" t="s">
        <v>84</v>
      </c>
      <c r="C8" s="62">
        <v>3.4653</v>
      </c>
      <c r="D8" s="62">
        <v>-1.7637</v>
      </c>
      <c r="E8" s="10">
        <f t="shared" si="0"/>
        <v>1.7016</v>
      </c>
    </row>
    <row r="9" spans="1:5">
      <c r="B9" s="65" t="s">
        <v>85</v>
      </c>
      <c r="C9" s="62">
        <v>7.2445000000000004</v>
      </c>
      <c r="D9" s="62">
        <v>0.76183000000000001</v>
      </c>
      <c r="E9" s="10">
        <f t="shared" si="0"/>
        <v>8.0063300000000002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Q13"/>
  <sheetViews>
    <sheetView workbookViewId="0">
      <selection activeCell="C19" sqref="C19"/>
    </sheetView>
  </sheetViews>
  <sheetFormatPr defaultRowHeight="15"/>
  <cols>
    <col min="1" max="1" width="17.7109375" customWidth="1"/>
  </cols>
  <sheetData>
    <row r="2" spans="1:17" s="17" customFormat="1" ht="42.75" customHeight="1">
      <c r="A2" s="48" t="s">
        <v>76</v>
      </c>
      <c r="B2" s="48"/>
      <c r="C2" s="48"/>
      <c r="D2" s="48"/>
      <c r="E2" s="48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s="17" customFormat="1" ht="14.25">
      <c r="A3" s="20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ht="15.75">
      <c r="A4" s="13" t="s">
        <v>51</v>
      </c>
      <c r="B4" s="3" t="s">
        <v>66</v>
      </c>
      <c r="C4" s="3" t="s">
        <v>55</v>
      </c>
      <c r="D4" s="3" t="s">
        <v>67</v>
      </c>
      <c r="E4" s="3" t="s">
        <v>55</v>
      </c>
      <c r="F4" s="3" t="s">
        <v>68</v>
      </c>
      <c r="G4" s="3" t="s">
        <v>55</v>
      </c>
      <c r="H4" s="3" t="s">
        <v>69</v>
      </c>
      <c r="I4" s="3" t="s">
        <v>55</v>
      </c>
      <c r="J4" s="3" t="s">
        <v>70</v>
      </c>
      <c r="K4" s="3" t="s">
        <v>55</v>
      </c>
      <c r="L4" s="3" t="s">
        <v>4</v>
      </c>
      <c r="M4" s="3" t="s">
        <v>55</v>
      </c>
      <c r="N4" s="3" t="s">
        <v>5</v>
      </c>
      <c r="O4" s="3" t="s">
        <v>55</v>
      </c>
      <c r="P4" s="3" t="s">
        <v>6</v>
      </c>
      <c r="Q4" s="3" t="s">
        <v>55</v>
      </c>
    </row>
    <row r="5" spans="1:17" ht="15.75">
      <c r="A5" s="13" t="s">
        <v>56</v>
      </c>
      <c r="B5" s="1">
        <v>0.161</v>
      </c>
      <c r="C5" s="1">
        <v>1.5E-3</v>
      </c>
      <c r="D5" s="1">
        <v>0.14899999999999999</v>
      </c>
      <c r="E5" s="1">
        <v>2E-3</v>
      </c>
      <c r="F5" s="2">
        <f t="shared" ref="F5:F13" si="0">((B5-D5)/D5)*100</f>
        <v>8.0536912751677932</v>
      </c>
      <c r="G5" s="1">
        <f t="shared" ref="G5:G13" si="1">((C5+E5)/2)*100</f>
        <v>0.17500000000000002</v>
      </c>
      <c r="H5" s="3">
        <v>7</v>
      </c>
      <c r="I5" s="1">
        <v>0.21299999999999999</v>
      </c>
      <c r="J5" s="3">
        <v>7.4</v>
      </c>
      <c r="K5" s="1">
        <v>0.224</v>
      </c>
      <c r="L5" s="4">
        <f>H5*J5</f>
        <v>51.800000000000004</v>
      </c>
      <c r="M5" s="3">
        <v>2.46</v>
      </c>
      <c r="N5" s="5">
        <f>(3.14*H5*J5*7.4)/6</f>
        <v>200.60413333333338</v>
      </c>
      <c r="O5" s="5">
        <v>12.34</v>
      </c>
      <c r="P5" s="5">
        <f t="shared" ref="P5:P13" si="2">L5/N5</f>
        <v>0.25822000344293333</v>
      </c>
      <c r="Q5" s="18">
        <v>0.01</v>
      </c>
    </row>
    <row r="6" spans="1:17" ht="15.75">
      <c r="A6" s="14" t="s">
        <v>57</v>
      </c>
      <c r="B6" s="1">
        <v>0.20400000000000001</v>
      </c>
      <c r="C6" s="1">
        <v>2E-3</v>
      </c>
      <c r="D6" s="1">
        <v>0.184</v>
      </c>
      <c r="E6" s="1">
        <v>1.8E-3</v>
      </c>
      <c r="F6" s="2">
        <f>((B6-D6)/D6)*100</f>
        <v>10.869565217391314</v>
      </c>
      <c r="G6" s="1">
        <f t="shared" si="1"/>
        <v>0.19</v>
      </c>
      <c r="H6" s="3">
        <v>7.3</v>
      </c>
      <c r="I6" s="1">
        <v>0.21299999999999999</v>
      </c>
      <c r="J6" s="3">
        <v>7.3</v>
      </c>
      <c r="K6" s="1">
        <v>0.13300000000000001</v>
      </c>
      <c r="L6" s="4">
        <f t="shared" ref="L6:L13" si="3">H6*J6</f>
        <v>53.29</v>
      </c>
      <c r="M6" s="3">
        <v>2.92</v>
      </c>
      <c r="N6" s="5">
        <f>(3.14*H6*J6*7.3)/6</f>
        <v>203.58556333333334</v>
      </c>
      <c r="O6" s="5">
        <v>9.4499999999999993</v>
      </c>
      <c r="P6" s="5">
        <f t="shared" si="2"/>
        <v>0.26175726376406944</v>
      </c>
      <c r="Q6" s="18">
        <v>0.03</v>
      </c>
    </row>
    <row r="7" spans="1:17" ht="15.75">
      <c r="A7" s="14" t="s">
        <v>58</v>
      </c>
      <c r="B7" s="1">
        <v>0.186</v>
      </c>
      <c r="C7" s="1">
        <v>1E-3</v>
      </c>
      <c r="D7" s="1">
        <v>0.16699999999999998</v>
      </c>
      <c r="E7" s="1">
        <v>2.2000000000000001E-3</v>
      </c>
      <c r="F7" s="2">
        <f t="shared" si="0"/>
        <v>11.377245508982048</v>
      </c>
      <c r="G7" s="1">
        <f t="shared" si="1"/>
        <v>0.16</v>
      </c>
      <c r="H7" s="3">
        <v>7.2</v>
      </c>
      <c r="I7" s="1">
        <v>0.18</v>
      </c>
      <c r="J7" s="3">
        <v>7.3</v>
      </c>
      <c r="K7" s="1">
        <v>0.153</v>
      </c>
      <c r="L7" s="4">
        <f>H7*J7</f>
        <v>52.56</v>
      </c>
      <c r="M7" s="3">
        <v>1.75</v>
      </c>
      <c r="N7" s="5">
        <f>(3.14*H7*J7*7.3)/6</f>
        <v>200.79671999999997</v>
      </c>
      <c r="O7" s="5">
        <v>11.67</v>
      </c>
      <c r="P7" s="5">
        <f t="shared" si="2"/>
        <v>0.26175726376406949</v>
      </c>
      <c r="Q7" s="18">
        <v>0.01</v>
      </c>
    </row>
    <row r="8" spans="1:17" ht="15.75">
      <c r="A8" s="14" t="s">
        <v>59</v>
      </c>
      <c r="B8" s="1">
        <v>0.2</v>
      </c>
      <c r="C8" s="1">
        <v>3.0999999999999999E-3</v>
      </c>
      <c r="D8" s="1">
        <v>0.17899999999999999</v>
      </c>
      <c r="E8" s="1">
        <v>2E-3</v>
      </c>
      <c r="F8" s="2">
        <f t="shared" si="0"/>
        <v>11.731843575419006</v>
      </c>
      <c r="G8" s="1">
        <f t="shared" si="1"/>
        <v>0.255</v>
      </c>
      <c r="H8" s="3">
        <v>7.6</v>
      </c>
      <c r="I8" s="1">
        <v>0.21299999999999999</v>
      </c>
      <c r="J8" s="3">
        <v>7.1</v>
      </c>
      <c r="K8" s="1">
        <v>0.13300000000000001</v>
      </c>
      <c r="L8" s="4">
        <f t="shared" si="3"/>
        <v>53.959999999999994</v>
      </c>
      <c r="M8" s="3">
        <v>2.25</v>
      </c>
      <c r="N8" s="5">
        <f>(3.14*H8*J8*7.1)/6</f>
        <v>200.49737333333334</v>
      </c>
      <c r="O8" s="5">
        <v>10.029999999999999</v>
      </c>
      <c r="P8" s="5">
        <f t="shared" si="2"/>
        <v>0.26913070781376153</v>
      </c>
      <c r="Q8" s="18">
        <v>0.02</v>
      </c>
    </row>
    <row r="9" spans="1:17" ht="15.75">
      <c r="A9" s="14" t="s">
        <v>60</v>
      </c>
      <c r="B9" s="1">
        <v>0.17299999999999999</v>
      </c>
      <c r="C9" s="1">
        <v>1E-3</v>
      </c>
      <c r="D9" s="1">
        <v>0.154</v>
      </c>
      <c r="E9" s="1">
        <v>1.6999999999999999E-3</v>
      </c>
      <c r="F9" s="2">
        <f t="shared" si="0"/>
        <v>12.33766233766233</v>
      </c>
      <c r="G9" s="1">
        <f t="shared" si="1"/>
        <v>0.13500000000000001</v>
      </c>
      <c r="H9" s="3">
        <v>8.6</v>
      </c>
      <c r="I9" s="1">
        <v>0.30599999999999999</v>
      </c>
      <c r="J9" s="3">
        <v>7.4</v>
      </c>
      <c r="K9" s="1">
        <v>0.1</v>
      </c>
      <c r="L9" s="4">
        <f t="shared" si="3"/>
        <v>63.64</v>
      </c>
      <c r="M9" s="3">
        <v>1.75</v>
      </c>
      <c r="N9" s="5">
        <f>(3.14*H9*J9*7.4)/6</f>
        <v>246.45650666666674</v>
      </c>
      <c r="O9" s="5">
        <v>8.4700000000000006</v>
      </c>
      <c r="P9" s="5">
        <f t="shared" si="2"/>
        <v>0.25822000344293328</v>
      </c>
      <c r="Q9" s="18">
        <v>0.02</v>
      </c>
    </row>
    <row r="10" spans="1:17" ht="15.75">
      <c r="A10" s="14" t="s">
        <v>61</v>
      </c>
      <c r="B10" s="1">
        <v>0.193</v>
      </c>
      <c r="C10" s="1">
        <v>1.1000000000000001E-3</v>
      </c>
      <c r="D10" s="1">
        <v>0.17099999999999999</v>
      </c>
      <c r="E10" s="1">
        <v>1.6999999999999999E-3</v>
      </c>
      <c r="F10" s="2">
        <f t="shared" si="0"/>
        <v>12.865497076023406</v>
      </c>
      <c r="G10" s="1">
        <f t="shared" si="1"/>
        <v>0.13999999999999999</v>
      </c>
      <c r="H10" s="3">
        <v>8.8000000000000007</v>
      </c>
      <c r="I10" s="1">
        <v>0.29100000000000004</v>
      </c>
      <c r="J10" s="3">
        <v>7.2</v>
      </c>
      <c r="K10" s="1">
        <v>0.153</v>
      </c>
      <c r="L10" s="4">
        <f t="shared" si="3"/>
        <v>63.360000000000007</v>
      </c>
      <c r="M10" s="3">
        <v>1.85</v>
      </c>
      <c r="N10" s="5">
        <f>(3.14*H10*J10*7.2)/6</f>
        <v>238.74048000000005</v>
      </c>
      <c r="O10" s="5">
        <v>10.32</v>
      </c>
      <c r="P10" s="5">
        <f t="shared" si="2"/>
        <v>0.26539278131634819</v>
      </c>
      <c r="Q10" s="18">
        <v>0.01</v>
      </c>
    </row>
    <row r="11" spans="1:17" ht="15.75">
      <c r="A11" s="14" t="s">
        <v>62</v>
      </c>
      <c r="B11" s="1">
        <v>0.16500000000000001</v>
      </c>
      <c r="C11" s="1">
        <v>2.5999999999999999E-3</v>
      </c>
      <c r="D11" s="1">
        <v>0.14399999999999999</v>
      </c>
      <c r="E11" s="1">
        <v>1.1999999999999999E-3</v>
      </c>
      <c r="F11" s="2">
        <f t="shared" si="0"/>
        <v>14.583333333333348</v>
      </c>
      <c r="G11" s="1">
        <f t="shared" si="1"/>
        <v>0.18999999999999997</v>
      </c>
      <c r="H11" s="3">
        <v>8.9000000000000021</v>
      </c>
      <c r="I11" s="1">
        <v>0.23300000000000001</v>
      </c>
      <c r="J11" s="3">
        <v>7.1</v>
      </c>
      <c r="K11" s="1">
        <v>0.153</v>
      </c>
      <c r="L11" s="4">
        <f t="shared" si="3"/>
        <v>63.190000000000012</v>
      </c>
      <c r="M11" s="3">
        <v>2.56</v>
      </c>
      <c r="N11" s="5">
        <f>(3.14*H11*J11*7.1)/6</f>
        <v>234.7929766666667</v>
      </c>
      <c r="O11" s="5">
        <v>9.24</v>
      </c>
      <c r="P11" s="5">
        <f t="shared" si="2"/>
        <v>0.26913070781376158</v>
      </c>
      <c r="Q11" s="18">
        <v>0.03</v>
      </c>
    </row>
    <row r="12" spans="1:17" ht="15.75">
      <c r="A12" s="14" t="s">
        <v>63</v>
      </c>
      <c r="B12" s="1">
        <v>0.1973</v>
      </c>
      <c r="C12" s="1">
        <v>1.1999999999999999E-3</v>
      </c>
      <c r="D12" s="1">
        <v>0.17199999999999999</v>
      </c>
      <c r="E12" s="1">
        <v>2.7000000000000001E-3</v>
      </c>
      <c r="F12" s="2">
        <f t="shared" si="0"/>
        <v>14.709302325581405</v>
      </c>
      <c r="G12" s="1">
        <f t="shared" si="1"/>
        <v>0.19499999999999998</v>
      </c>
      <c r="H12" s="3">
        <v>9.6000000000000014</v>
      </c>
      <c r="I12" s="1">
        <v>0.26700000000000002</v>
      </c>
      <c r="J12" s="3">
        <v>7</v>
      </c>
      <c r="K12" s="1">
        <v>0.23300000000000001</v>
      </c>
      <c r="L12" s="4">
        <f t="shared" si="3"/>
        <v>67.200000000000017</v>
      </c>
      <c r="M12" s="3">
        <v>1.6</v>
      </c>
      <c r="N12" s="5">
        <f>(3.14*H12*J12*7)/6</f>
        <v>246.17600000000004</v>
      </c>
      <c r="O12" s="5">
        <v>10.24</v>
      </c>
      <c r="P12" s="5">
        <f t="shared" si="2"/>
        <v>0.27297543221110104</v>
      </c>
      <c r="Q12" s="18">
        <v>0.01</v>
      </c>
    </row>
    <row r="13" spans="1:17" ht="15.75">
      <c r="A13" s="14" t="s">
        <v>64</v>
      </c>
      <c r="B13" s="1">
        <v>0.19989999999999999</v>
      </c>
      <c r="C13" s="1">
        <v>2E-3</v>
      </c>
      <c r="D13" s="1">
        <v>0.17399999999999999</v>
      </c>
      <c r="E13" s="1">
        <v>1E-3</v>
      </c>
      <c r="F13" s="2">
        <f t="shared" si="0"/>
        <v>14.885057471264373</v>
      </c>
      <c r="G13" s="1">
        <f t="shared" si="1"/>
        <v>0.15</v>
      </c>
      <c r="H13" s="3">
        <v>9.9</v>
      </c>
      <c r="I13" s="1">
        <v>0.23300000000000001</v>
      </c>
      <c r="J13" s="3">
        <v>6.9</v>
      </c>
      <c r="K13" s="1">
        <v>0.1</v>
      </c>
      <c r="L13" s="4">
        <f t="shared" si="3"/>
        <v>68.31</v>
      </c>
      <c r="M13" s="3">
        <v>1.89</v>
      </c>
      <c r="N13" s="5">
        <f>(3.14*H13*J13*6.9)/6</f>
        <v>246.66741000000005</v>
      </c>
      <c r="O13" s="5">
        <v>9.33</v>
      </c>
      <c r="P13" s="5">
        <f t="shared" si="2"/>
        <v>0.27693159789531979</v>
      </c>
      <c r="Q13" s="18">
        <v>0.02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W13"/>
  <sheetViews>
    <sheetView workbookViewId="0">
      <selection activeCell="B5" sqref="B5"/>
    </sheetView>
  </sheetViews>
  <sheetFormatPr defaultRowHeight="15"/>
  <cols>
    <col min="1" max="1" width="12.85546875" customWidth="1"/>
  </cols>
  <sheetData>
    <row r="2" spans="1:23" s="12" customFormat="1" ht="14.25">
      <c r="A2" s="37" t="s">
        <v>77</v>
      </c>
    </row>
    <row r="3" spans="1:23" s="12" customFormat="1" ht="14.25"/>
    <row r="4" spans="1:23" s="15" customFormat="1">
      <c r="A4" s="13" t="s">
        <v>0</v>
      </c>
      <c r="B4" s="3" t="s">
        <v>74</v>
      </c>
      <c r="C4" s="3" t="s">
        <v>55</v>
      </c>
      <c r="D4" s="3" t="s">
        <v>7</v>
      </c>
      <c r="E4" s="3" t="s">
        <v>55</v>
      </c>
      <c r="F4" s="3" t="s">
        <v>54</v>
      </c>
      <c r="G4" s="3" t="s">
        <v>55</v>
      </c>
      <c r="H4" s="3" t="s">
        <v>8</v>
      </c>
      <c r="I4" s="3" t="s">
        <v>55</v>
      </c>
      <c r="J4" s="3" t="s">
        <v>9</v>
      </c>
      <c r="K4" s="3" t="s">
        <v>55</v>
      </c>
      <c r="L4" s="3" t="s">
        <v>10</v>
      </c>
      <c r="M4" s="3" t="s">
        <v>55</v>
      </c>
      <c r="N4" s="3" t="s">
        <v>11</v>
      </c>
      <c r="O4" s="3" t="s">
        <v>55</v>
      </c>
      <c r="P4" s="3" t="s">
        <v>12</v>
      </c>
      <c r="Q4" s="3" t="s">
        <v>55</v>
      </c>
      <c r="R4" s="3" t="s">
        <v>53</v>
      </c>
      <c r="S4" s="3" t="s">
        <v>55</v>
      </c>
      <c r="T4" s="3" t="s">
        <v>52</v>
      </c>
      <c r="U4" s="3" t="s">
        <v>55</v>
      </c>
      <c r="V4" s="3" t="s">
        <v>13</v>
      </c>
      <c r="W4" s="3" t="s">
        <v>55</v>
      </c>
    </row>
    <row r="5" spans="1:23" s="11" customFormat="1">
      <c r="A5" s="13" t="s">
        <v>56</v>
      </c>
      <c r="B5" s="6">
        <v>35</v>
      </c>
      <c r="C5" s="3">
        <v>2.67</v>
      </c>
      <c r="D5" s="7">
        <v>17.523809523809526</v>
      </c>
      <c r="E5" s="3">
        <v>0.27</v>
      </c>
      <c r="F5" s="7">
        <v>2.9204056060060704</v>
      </c>
      <c r="G5" s="7">
        <v>0.03</v>
      </c>
      <c r="H5" s="16">
        <v>5.7065217391304346</v>
      </c>
      <c r="I5" s="8">
        <v>0.85</v>
      </c>
      <c r="J5" s="7">
        <v>1.1993464052287599</v>
      </c>
      <c r="K5" s="7">
        <v>0.3</v>
      </c>
      <c r="L5" s="7">
        <v>0.99836367259381309</v>
      </c>
      <c r="M5" s="7">
        <v>0.14000000000000001</v>
      </c>
      <c r="N5" s="7">
        <v>0.47619047619047616</v>
      </c>
      <c r="O5" s="7">
        <v>4.3999999999999997E-2</v>
      </c>
      <c r="P5" s="9">
        <v>1.4</v>
      </c>
      <c r="Q5" s="7">
        <v>0.19</v>
      </c>
      <c r="R5" s="9">
        <v>1.9444444444444444</v>
      </c>
      <c r="S5" s="9">
        <v>0.37</v>
      </c>
      <c r="T5" s="9">
        <v>2.7222222222222219</v>
      </c>
      <c r="U5" s="9">
        <v>0.89</v>
      </c>
      <c r="V5" s="9">
        <v>1.9934640522875799</v>
      </c>
      <c r="W5" s="10">
        <v>0.65</v>
      </c>
    </row>
    <row r="6" spans="1:23" s="11" customFormat="1">
      <c r="A6" s="14" t="s">
        <v>57</v>
      </c>
      <c r="B6" s="6">
        <v>45</v>
      </c>
      <c r="C6" s="3">
        <v>2.21</v>
      </c>
      <c r="D6" s="7">
        <v>16.272727272727273</v>
      </c>
      <c r="E6" s="3">
        <v>0.21</v>
      </c>
      <c r="F6" s="7">
        <v>3.8477590262446673</v>
      </c>
      <c r="G6" s="7">
        <v>0.02</v>
      </c>
      <c r="H6" s="16">
        <v>6.1452513966480442</v>
      </c>
      <c r="I6" s="8">
        <v>0.62</v>
      </c>
      <c r="J6" s="7">
        <v>2.0308823529411764</v>
      </c>
      <c r="K6" s="7">
        <v>0.42</v>
      </c>
      <c r="L6" s="7">
        <v>1.3221793455166668</v>
      </c>
      <c r="M6" s="7">
        <v>0.12</v>
      </c>
      <c r="N6" s="7">
        <v>0.42045454545454547</v>
      </c>
      <c r="O6" s="7">
        <v>0.02</v>
      </c>
      <c r="P6" s="9">
        <v>2.2000000000000002</v>
      </c>
      <c r="Q6" s="7">
        <v>0.1</v>
      </c>
      <c r="R6" s="9">
        <v>3.2352941176470593</v>
      </c>
      <c r="S6" s="9">
        <v>0.47</v>
      </c>
      <c r="T6" s="9">
        <v>7.1176470588235308</v>
      </c>
      <c r="U6" s="9">
        <v>0.11</v>
      </c>
      <c r="V6" s="9">
        <v>3.3848039215686301</v>
      </c>
      <c r="W6" s="10">
        <v>0.43</v>
      </c>
    </row>
    <row r="7" spans="1:23" s="11" customFormat="1">
      <c r="A7" s="14" t="s">
        <v>58</v>
      </c>
      <c r="B7" s="6">
        <v>55.000000000000007</v>
      </c>
      <c r="C7" s="3">
        <v>2.46</v>
      </c>
      <c r="D7" s="7">
        <v>16.09090909090909</v>
      </c>
      <c r="E7" s="3">
        <v>0.36</v>
      </c>
      <c r="F7" s="7">
        <v>5.0016754829451333</v>
      </c>
      <c r="G7" s="7">
        <v>0.03</v>
      </c>
      <c r="H7" s="16">
        <v>6.2146892655367232</v>
      </c>
      <c r="I7" s="8">
        <v>0.56000000000000005</v>
      </c>
      <c r="J7" s="7">
        <v>2.0556372549019608</v>
      </c>
      <c r="K7" s="7">
        <v>0.51</v>
      </c>
      <c r="L7" s="7">
        <v>1.4911148500551858</v>
      </c>
      <c r="M7" s="7">
        <v>0.14000000000000001</v>
      </c>
      <c r="N7" s="7">
        <v>0.4375</v>
      </c>
      <c r="O7" s="7">
        <v>5.1999999999999998E-2</v>
      </c>
      <c r="P7" s="9">
        <v>2.2000000000000002</v>
      </c>
      <c r="Q7" s="7">
        <v>0.06</v>
      </c>
      <c r="R7" s="9">
        <v>3.0555555555555558</v>
      </c>
      <c r="S7" s="9">
        <v>0.18</v>
      </c>
      <c r="T7" s="9">
        <v>6.7222222222222232</v>
      </c>
      <c r="U7" s="9">
        <v>0.97</v>
      </c>
      <c r="V7" s="9">
        <v>3.4260620915032676</v>
      </c>
      <c r="W7" s="10">
        <v>0.76</v>
      </c>
    </row>
    <row r="8" spans="1:23" s="11" customFormat="1">
      <c r="A8" s="14" t="s">
        <v>59</v>
      </c>
      <c r="B8" s="6">
        <v>55.000000000000007</v>
      </c>
      <c r="C8" s="3">
        <v>2.92</v>
      </c>
      <c r="D8" s="7">
        <v>13.777777777777779</v>
      </c>
      <c r="E8" s="3">
        <v>0.32</v>
      </c>
      <c r="F8" s="7">
        <v>3.0749463353334314</v>
      </c>
      <c r="G8" s="7">
        <v>0.04</v>
      </c>
      <c r="H8" s="16">
        <v>7.2580645161290329</v>
      </c>
      <c r="I8" s="8">
        <v>0.87</v>
      </c>
      <c r="J8" s="7">
        <v>1.9615384615384617</v>
      </c>
      <c r="K8" s="7">
        <v>0.11</v>
      </c>
      <c r="L8" s="7">
        <v>0.76420450650862026</v>
      </c>
      <c r="M8" s="7">
        <v>0.1</v>
      </c>
      <c r="N8" s="7">
        <v>0.64102564102564108</v>
      </c>
      <c r="O8" s="7">
        <v>0.04</v>
      </c>
      <c r="P8" s="9">
        <v>1.8</v>
      </c>
      <c r="Q8" s="9">
        <v>0.17</v>
      </c>
      <c r="R8" s="9">
        <v>3.2142857142857144</v>
      </c>
      <c r="S8" s="9">
        <v>0.22</v>
      </c>
      <c r="T8" s="9">
        <v>5.7857142857142865</v>
      </c>
      <c r="U8" s="9">
        <v>0.88</v>
      </c>
      <c r="V8" s="9">
        <v>3.2692307692307692</v>
      </c>
      <c r="W8" s="10">
        <v>0.88</v>
      </c>
    </row>
    <row r="9" spans="1:23" s="11" customFormat="1">
      <c r="A9" s="14" t="s">
        <v>60</v>
      </c>
      <c r="B9" s="6">
        <v>60</v>
      </c>
      <c r="C9" s="3">
        <v>1.75</v>
      </c>
      <c r="D9" s="7">
        <v>13.333333333333334</v>
      </c>
      <c r="E9" s="3">
        <v>0.25</v>
      </c>
      <c r="F9" s="7">
        <v>4.7434164902525691</v>
      </c>
      <c r="G9" s="7">
        <v>0.03</v>
      </c>
      <c r="H9" s="16">
        <v>7.5</v>
      </c>
      <c r="I9" s="8">
        <v>0.98</v>
      </c>
      <c r="J9" s="7">
        <v>2.7060439560439562</v>
      </c>
      <c r="K9" s="7">
        <v>0.28000000000000003</v>
      </c>
      <c r="L9" s="7">
        <v>1.3250112108241772</v>
      </c>
      <c r="M9" s="7">
        <v>0.16</v>
      </c>
      <c r="N9" s="7">
        <v>0.41428571428571431</v>
      </c>
      <c r="O9" s="7">
        <v>0.03</v>
      </c>
      <c r="P9" s="9">
        <v>2.4</v>
      </c>
      <c r="Q9" s="9">
        <v>0.08</v>
      </c>
      <c r="R9" s="9">
        <v>4.2857142857142856</v>
      </c>
      <c r="S9" s="9">
        <v>0.44</v>
      </c>
      <c r="T9" s="9">
        <v>10.285714285714285</v>
      </c>
      <c r="U9" s="9">
        <v>1.1000000000000001</v>
      </c>
      <c r="V9" s="9">
        <v>4.51007326007326</v>
      </c>
      <c r="W9" s="10">
        <v>0.16</v>
      </c>
    </row>
    <row r="10" spans="1:23" s="11" customFormat="1">
      <c r="A10" s="14" t="s">
        <v>61</v>
      </c>
      <c r="B10" s="6">
        <v>65</v>
      </c>
      <c r="C10" s="3">
        <v>1.85</v>
      </c>
      <c r="D10" s="7">
        <v>14.153846153846153</v>
      </c>
      <c r="E10" s="3">
        <v>0.35</v>
      </c>
      <c r="F10" s="7">
        <v>3.8145499034713155</v>
      </c>
      <c r="G10" s="7">
        <v>4.3999999999999997E-2</v>
      </c>
      <c r="H10" s="16">
        <v>7.0652173913043477</v>
      </c>
      <c r="I10" s="8">
        <v>1.21</v>
      </c>
      <c r="J10" s="7">
        <v>2.7593406593406593</v>
      </c>
      <c r="K10" s="7">
        <v>0.48</v>
      </c>
      <c r="L10" s="7">
        <v>1.1401156785146092</v>
      </c>
      <c r="M10" s="7">
        <v>0.09</v>
      </c>
      <c r="N10" s="7">
        <v>0.52631578947368418</v>
      </c>
      <c r="O10" s="7">
        <v>0.02</v>
      </c>
      <c r="P10" s="9">
        <v>2.6</v>
      </c>
      <c r="Q10" s="9">
        <v>0.05</v>
      </c>
      <c r="R10" s="9">
        <v>4.333333333333333</v>
      </c>
      <c r="S10" s="9">
        <v>0.53</v>
      </c>
      <c r="T10" s="9">
        <v>11.266666666666666</v>
      </c>
      <c r="U10" s="9">
        <v>1.24</v>
      </c>
      <c r="V10" s="9">
        <v>4.5989010989010985</v>
      </c>
      <c r="W10" s="10">
        <v>0.53</v>
      </c>
    </row>
    <row r="11" spans="1:23" s="11" customFormat="1">
      <c r="A11" s="14" t="s">
        <v>62</v>
      </c>
      <c r="B11" s="6">
        <v>75</v>
      </c>
      <c r="C11" s="3">
        <v>1.56</v>
      </c>
      <c r="D11" s="7">
        <v>10.066666666666666</v>
      </c>
      <c r="E11" s="3">
        <v>0.26</v>
      </c>
      <c r="F11" s="7">
        <v>18.144750521418153</v>
      </c>
      <c r="G11" s="7">
        <v>0.02</v>
      </c>
      <c r="H11" s="16">
        <v>9.9337748344370862</v>
      </c>
      <c r="I11" s="8">
        <v>1.5</v>
      </c>
      <c r="J11" s="7">
        <v>4.6130203130203133</v>
      </c>
      <c r="K11" s="7">
        <v>0.62</v>
      </c>
      <c r="L11" s="7">
        <v>2.6062389286533891</v>
      </c>
      <c r="M11" s="7">
        <v>0.13</v>
      </c>
      <c r="N11" s="7">
        <v>0.2</v>
      </c>
      <c r="O11" s="7">
        <v>0.03</v>
      </c>
      <c r="P11" s="9">
        <v>3</v>
      </c>
      <c r="Q11" s="9">
        <v>0.19</v>
      </c>
      <c r="R11" s="9">
        <v>5.5000000000000009</v>
      </c>
      <c r="S11" s="9">
        <v>0.45</v>
      </c>
      <c r="T11" s="9">
        <v>16.500000000000004</v>
      </c>
      <c r="U11" s="9">
        <v>1.36</v>
      </c>
      <c r="V11" s="9">
        <v>7.6883671883671889</v>
      </c>
      <c r="W11" s="10">
        <v>0.75</v>
      </c>
    </row>
    <row r="12" spans="1:23" s="11" customFormat="1">
      <c r="A12" s="14" t="s">
        <v>63</v>
      </c>
      <c r="B12" s="6">
        <v>80</v>
      </c>
      <c r="C12" s="3">
        <v>1.74</v>
      </c>
      <c r="D12" s="7">
        <v>9.5</v>
      </c>
      <c r="E12" s="3">
        <v>0.24</v>
      </c>
      <c r="F12" s="7">
        <v>20.940350076606137</v>
      </c>
      <c r="G12" s="7">
        <v>5.1999999999999998E-2</v>
      </c>
      <c r="H12" s="16">
        <v>10.526315789473683</v>
      </c>
      <c r="I12" s="8">
        <v>1.82</v>
      </c>
      <c r="J12" s="7">
        <v>5.2499250749250752</v>
      </c>
      <c r="K12" s="7">
        <v>0.26</v>
      </c>
      <c r="L12" s="7">
        <v>2.6084585933443494</v>
      </c>
      <c r="M12" s="7">
        <v>0.18</v>
      </c>
      <c r="N12" s="7">
        <v>0.19414893617021275</v>
      </c>
      <c r="O12" s="7">
        <v>0.04</v>
      </c>
      <c r="P12" s="9">
        <v>3.2</v>
      </c>
      <c r="Q12" s="9">
        <v>0.18</v>
      </c>
      <c r="R12" s="9">
        <v>6.1111111111111116</v>
      </c>
      <c r="S12" s="9">
        <v>0.44</v>
      </c>
      <c r="T12" s="9">
        <v>19.555555555555557</v>
      </c>
      <c r="U12" s="9">
        <v>1.04</v>
      </c>
      <c r="V12" s="9">
        <v>8.7498751248751265</v>
      </c>
      <c r="W12" s="10">
        <v>1.06</v>
      </c>
    </row>
    <row r="13" spans="1:23" s="11" customFormat="1">
      <c r="A13" s="14" t="s">
        <v>64</v>
      </c>
      <c r="B13" s="6">
        <v>90</v>
      </c>
      <c r="C13" s="3">
        <v>1.44</v>
      </c>
      <c r="D13" s="7">
        <v>11.611111111111111</v>
      </c>
      <c r="E13" s="3">
        <v>0.24</v>
      </c>
      <c r="F13" s="7">
        <v>10.096093815277541</v>
      </c>
      <c r="G13" s="7">
        <v>0.04</v>
      </c>
      <c r="H13" s="16">
        <v>8.6124401913875595</v>
      </c>
      <c r="I13" s="8">
        <v>1.05</v>
      </c>
      <c r="J13" s="7">
        <v>4.699017649017649</v>
      </c>
      <c r="K13" s="7">
        <v>0.51</v>
      </c>
      <c r="L13" s="7">
        <v>2.1690354219421177</v>
      </c>
      <c r="M13" s="7">
        <v>0.18</v>
      </c>
      <c r="N13" s="7">
        <v>0.25157232704402516</v>
      </c>
      <c r="O13" s="7">
        <v>0.03</v>
      </c>
      <c r="P13" s="9">
        <v>3.6</v>
      </c>
      <c r="Q13" s="9">
        <v>0.15</v>
      </c>
      <c r="R13" s="9">
        <v>6.5384615384615383</v>
      </c>
      <c r="S13" s="9">
        <v>0.27</v>
      </c>
      <c r="T13" s="9">
        <v>23.53846153846154</v>
      </c>
      <c r="U13" s="9">
        <v>1.18</v>
      </c>
      <c r="V13" s="9">
        <v>7.831696081696081</v>
      </c>
      <c r="W13" s="10">
        <v>1.01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0"/>
  <sheetViews>
    <sheetView workbookViewId="0">
      <selection activeCell="A2" sqref="A2"/>
    </sheetView>
  </sheetViews>
  <sheetFormatPr defaultRowHeight="15"/>
  <cols>
    <col min="2" max="2" width="14.42578125" customWidth="1"/>
  </cols>
  <sheetData>
    <row r="1" spans="1:18" s="34" customFormat="1"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</row>
    <row r="2" spans="1:18" s="34" customFormat="1" ht="15.75">
      <c r="A2" s="37" t="s">
        <v>164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s="34" customFormat="1"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8" ht="15.75">
      <c r="B4" s="50" t="s">
        <v>163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1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2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>
      <c r="B7" s="21">
        <v>0</v>
      </c>
      <c r="C7" s="36">
        <v>3</v>
      </c>
      <c r="D7" s="36">
        <v>0.19600000000000001</v>
      </c>
      <c r="E7" s="36">
        <v>3</v>
      </c>
      <c r="F7" s="36">
        <v>0.23499999999999999</v>
      </c>
      <c r="G7" s="36">
        <v>4.9000000000000004</v>
      </c>
      <c r="H7" s="36">
        <v>9.1300000000000006E-2</v>
      </c>
      <c r="I7" s="36">
        <v>4.88</v>
      </c>
      <c r="J7" s="36">
        <v>0.214</v>
      </c>
      <c r="K7" s="36">
        <v>7.1</v>
      </c>
      <c r="L7" s="36">
        <v>0.20399999999999999</v>
      </c>
      <c r="M7" s="36">
        <v>7</v>
      </c>
      <c r="N7" s="36">
        <v>0.129</v>
      </c>
      <c r="O7" s="36">
        <v>9.2799999999999994</v>
      </c>
      <c r="P7" s="36">
        <v>7.4999999999999997E-2</v>
      </c>
      <c r="Q7" s="36">
        <v>9.75</v>
      </c>
      <c r="R7" s="36">
        <v>0.05</v>
      </c>
    </row>
    <row r="8" spans="1:18">
      <c r="B8" s="21">
        <v>10</v>
      </c>
      <c r="C8" s="36">
        <v>4.25</v>
      </c>
      <c r="D8" s="36">
        <v>0.13200000000000001</v>
      </c>
      <c r="E8" s="36">
        <v>4.2</v>
      </c>
      <c r="F8" s="36">
        <v>0.314</v>
      </c>
      <c r="G8" s="36">
        <v>6.13</v>
      </c>
      <c r="H8" s="36">
        <v>4.7899999999999998E-2</v>
      </c>
      <c r="I8" s="36">
        <v>6.12</v>
      </c>
      <c r="J8" s="36">
        <v>0.20200000000000001</v>
      </c>
      <c r="K8" s="36">
        <v>8.3000000000000007</v>
      </c>
      <c r="L8" s="36">
        <v>0.21299999999999999</v>
      </c>
      <c r="M8" s="36">
        <v>8.2200000000000006</v>
      </c>
      <c r="N8" s="36">
        <v>0.107</v>
      </c>
      <c r="O8" s="36">
        <v>10.49</v>
      </c>
      <c r="P8" s="36">
        <v>8.2600000000000007E-2</v>
      </c>
      <c r="Q8" s="36">
        <v>10.962999999999999</v>
      </c>
      <c r="R8" s="36">
        <v>5.5399999999999998E-2</v>
      </c>
    </row>
    <row r="9" spans="1:18">
      <c r="B9" s="21">
        <v>20</v>
      </c>
      <c r="C9" s="36">
        <v>7.68</v>
      </c>
      <c r="D9" s="36">
        <v>0.13800000000000001</v>
      </c>
      <c r="E9" s="36">
        <v>7.57</v>
      </c>
      <c r="F9" s="36">
        <v>0.27500000000000002</v>
      </c>
      <c r="G9" s="36">
        <v>9.5299999999999994</v>
      </c>
      <c r="H9" s="36">
        <v>6.2899999999999998E-2</v>
      </c>
      <c r="I9" s="36">
        <v>9.4499999999999993</v>
      </c>
      <c r="J9" s="36">
        <v>0.22700000000000001</v>
      </c>
      <c r="K9" s="36">
        <v>11.7</v>
      </c>
      <c r="L9" s="36">
        <v>0.20399999999999999</v>
      </c>
      <c r="M9" s="36">
        <v>11.54</v>
      </c>
      <c r="N9" s="36">
        <v>8.2600000000000007E-2</v>
      </c>
      <c r="O9" s="36">
        <v>13.85</v>
      </c>
      <c r="P9" s="36">
        <v>8.6599999999999996E-2</v>
      </c>
      <c r="Q9" s="36">
        <v>14.317</v>
      </c>
      <c r="R9" s="36">
        <v>4.1500000000000002E-2</v>
      </c>
    </row>
    <row r="10" spans="1:18">
      <c r="B10" s="21">
        <v>30</v>
      </c>
      <c r="C10" s="36">
        <v>11.61</v>
      </c>
      <c r="D10" s="36">
        <v>0.14499999999999999</v>
      </c>
      <c r="E10" s="36">
        <v>8.59</v>
      </c>
      <c r="F10" s="36">
        <v>0.28199999999999997</v>
      </c>
      <c r="G10" s="36">
        <v>13.48</v>
      </c>
      <c r="H10" s="36">
        <v>4.7899999999999998E-2</v>
      </c>
      <c r="I10" s="36">
        <v>10.45</v>
      </c>
      <c r="J10" s="36">
        <v>0.20399999999999999</v>
      </c>
      <c r="K10" s="36">
        <v>15.65</v>
      </c>
      <c r="L10" s="36">
        <v>0.183</v>
      </c>
      <c r="M10" s="36">
        <v>12.55</v>
      </c>
      <c r="N10" s="36">
        <v>0.108</v>
      </c>
      <c r="O10" s="36">
        <v>17.8</v>
      </c>
      <c r="P10" s="36">
        <v>6.4500000000000002E-2</v>
      </c>
      <c r="Q10" s="36">
        <v>15.313000000000001</v>
      </c>
      <c r="R10" s="36">
        <v>3.7499999999999999E-2</v>
      </c>
    </row>
    <row r="11" spans="1:18">
      <c r="B11" s="21">
        <v>40</v>
      </c>
      <c r="C11" s="36">
        <v>15.7</v>
      </c>
      <c r="D11" s="36">
        <v>0.15</v>
      </c>
      <c r="E11" s="36">
        <v>9.8800000000000008</v>
      </c>
      <c r="F11" s="36">
        <v>0.25600000000000001</v>
      </c>
      <c r="G11" s="36">
        <v>17.579999999999998</v>
      </c>
      <c r="H11" s="36">
        <v>7.0199999999999999E-2</v>
      </c>
      <c r="I11" s="36">
        <v>11.75</v>
      </c>
      <c r="J11" s="36">
        <v>0.20799999999999999</v>
      </c>
      <c r="K11" s="36">
        <v>19.760000000000002</v>
      </c>
      <c r="L11" s="36">
        <v>0.20200000000000001</v>
      </c>
      <c r="M11" s="36">
        <v>13.85</v>
      </c>
      <c r="N11" s="36">
        <v>0.108</v>
      </c>
      <c r="O11" s="36">
        <v>21.92</v>
      </c>
      <c r="P11" s="36">
        <v>7.7799999999999994E-2</v>
      </c>
      <c r="Q11" s="36">
        <v>16.600000000000001</v>
      </c>
      <c r="R11" s="36">
        <v>2.8899999999999999E-2</v>
      </c>
    </row>
    <row r="12" spans="1:18">
      <c r="B12" s="21">
        <v>50</v>
      </c>
      <c r="C12" s="36">
        <v>18.079999999999998</v>
      </c>
      <c r="D12" s="36">
        <v>0.16500000000000001</v>
      </c>
      <c r="E12" s="36">
        <v>10.91</v>
      </c>
      <c r="F12" s="36">
        <v>0.28499999999999998</v>
      </c>
      <c r="G12" s="36">
        <v>19.989999999999998</v>
      </c>
      <c r="H12" s="36">
        <v>6.88E-2</v>
      </c>
      <c r="I12" s="36">
        <v>12.76</v>
      </c>
      <c r="J12" s="36">
        <v>0.20499999999999999</v>
      </c>
      <c r="K12" s="36">
        <v>22.15</v>
      </c>
      <c r="L12" s="36">
        <v>0.20399999999999999</v>
      </c>
      <c r="M12" s="36">
        <v>14.86</v>
      </c>
      <c r="N12" s="36">
        <v>0.12</v>
      </c>
      <c r="O12" s="36">
        <v>24.3</v>
      </c>
      <c r="P12" s="36">
        <v>6.4500000000000002E-2</v>
      </c>
      <c r="Q12" s="36">
        <v>17.600000000000001</v>
      </c>
      <c r="R12" s="36">
        <v>3.5400000000000001E-2</v>
      </c>
    </row>
    <row r="13" spans="1:18">
      <c r="B13" s="21">
        <v>60</v>
      </c>
      <c r="C13" s="36">
        <v>23.15</v>
      </c>
      <c r="D13" s="36">
        <v>0.19600000000000001</v>
      </c>
      <c r="E13" s="36">
        <v>11.38</v>
      </c>
      <c r="F13" s="36">
        <v>0.29499999999999998</v>
      </c>
      <c r="G13" s="36">
        <v>25.08</v>
      </c>
      <c r="H13" s="36">
        <v>8.5400000000000004E-2</v>
      </c>
      <c r="I13" s="36">
        <v>13.25</v>
      </c>
      <c r="J13" s="36">
        <v>0.187</v>
      </c>
      <c r="K13" s="36">
        <v>27.21</v>
      </c>
      <c r="L13" s="36">
        <v>0.17499999999999999</v>
      </c>
      <c r="M13" s="36">
        <v>15.35</v>
      </c>
      <c r="N13" s="36">
        <v>9.1300000000000006E-2</v>
      </c>
      <c r="O13" s="36">
        <v>29.41</v>
      </c>
      <c r="P13" s="36">
        <v>6.88E-2</v>
      </c>
      <c r="Q13" s="36">
        <v>18.137</v>
      </c>
      <c r="R13" s="36">
        <v>4.2700000000000002E-2</v>
      </c>
    </row>
    <row r="60" ht="15.75" customHeight="1"/>
  </sheetData>
  <mergeCells count="13">
    <mergeCell ref="M5:N5"/>
    <mergeCell ref="O5:P5"/>
    <mergeCell ref="Q5:R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R13"/>
  <sheetViews>
    <sheetView workbookViewId="0">
      <selection activeCell="A2" sqref="A2"/>
    </sheetView>
  </sheetViews>
  <sheetFormatPr defaultRowHeight="15"/>
  <sheetData>
    <row r="2" spans="1:18" ht="15.75">
      <c r="A2" s="37" t="s">
        <v>165</v>
      </c>
    </row>
    <row r="4" spans="1:18" ht="15.75">
      <c r="B4" s="53" t="s">
        <v>163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4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5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>
      <c r="B7" s="21">
        <v>0</v>
      </c>
      <c r="C7" s="36">
        <v>1.9750000000000001</v>
      </c>
      <c r="D7" s="36">
        <v>4.7899999999999998E-2</v>
      </c>
      <c r="E7" s="36">
        <v>1.9</v>
      </c>
      <c r="F7" s="36">
        <v>0.108</v>
      </c>
      <c r="G7" s="36">
        <v>1.5669999999999999</v>
      </c>
      <c r="H7" s="36">
        <v>5.6800000000000003E-2</v>
      </c>
      <c r="I7" s="36">
        <v>1.613</v>
      </c>
      <c r="J7" s="36">
        <v>8.2600000000000007E-2</v>
      </c>
      <c r="K7" s="36">
        <v>2.0499999999999998</v>
      </c>
      <c r="L7" s="36">
        <v>8.6599999999999996E-2</v>
      </c>
      <c r="M7" s="36">
        <v>2.0379999999999998</v>
      </c>
      <c r="N7" s="36">
        <v>0.20799999999999999</v>
      </c>
      <c r="O7" s="36">
        <v>2.2250000000000001</v>
      </c>
      <c r="P7" s="36">
        <v>0.16</v>
      </c>
      <c r="Q7" s="36">
        <v>2.0750000000000002</v>
      </c>
      <c r="R7" s="36">
        <v>4.7899999999999998E-2</v>
      </c>
    </row>
    <row r="8" spans="1:18">
      <c r="B8" s="21">
        <v>10</v>
      </c>
      <c r="C8" s="36">
        <v>2.4300000000000002</v>
      </c>
      <c r="D8" s="36">
        <v>3.32E-2</v>
      </c>
      <c r="E8" s="36">
        <v>2.4049999999999998</v>
      </c>
      <c r="F8" s="36">
        <v>0.13100000000000001</v>
      </c>
      <c r="G8" s="36">
        <v>1.98</v>
      </c>
      <c r="H8" s="36">
        <v>9.1300000000000006E-2</v>
      </c>
      <c r="I8" s="36">
        <v>2.0299999999999998</v>
      </c>
      <c r="J8" s="36">
        <v>0.11899999999999999</v>
      </c>
      <c r="K8" s="36">
        <v>2.58</v>
      </c>
      <c r="L8" s="36">
        <v>8.1600000000000006E-2</v>
      </c>
      <c r="M8" s="36">
        <v>2.5179999999999998</v>
      </c>
      <c r="N8" s="36">
        <v>0.22500000000000001</v>
      </c>
      <c r="O8" s="36">
        <v>2.7050000000000001</v>
      </c>
      <c r="P8" s="36">
        <v>0.193</v>
      </c>
      <c r="Q8" s="36">
        <v>2.5550000000000002</v>
      </c>
      <c r="R8" s="36">
        <v>4.7899999999999998E-2</v>
      </c>
    </row>
    <row r="9" spans="1:18">
      <c r="B9" s="21">
        <v>20</v>
      </c>
      <c r="C9" s="36">
        <v>2.9</v>
      </c>
      <c r="D9" s="36">
        <v>6.4500000000000002E-2</v>
      </c>
      <c r="E9" s="36">
        <v>2.7949999999999999</v>
      </c>
      <c r="F9" s="36">
        <v>0.111</v>
      </c>
      <c r="G9" s="36">
        <v>2.4750000000000001</v>
      </c>
      <c r="H9" s="36">
        <v>6.2899999999999998E-2</v>
      </c>
      <c r="I9" s="36">
        <v>2.5329999999999999</v>
      </c>
      <c r="J9" s="36">
        <v>8.9800000000000005E-2</v>
      </c>
      <c r="K9" s="36">
        <v>3</v>
      </c>
      <c r="L9" s="36">
        <v>8.6599999999999996E-2</v>
      </c>
      <c r="M9" s="36">
        <v>2.97</v>
      </c>
      <c r="N9" s="36">
        <v>0.20200000000000001</v>
      </c>
      <c r="O9" s="36">
        <v>3.1749999999999998</v>
      </c>
      <c r="P9" s="36">
        <v>0.19700000000000001</v>
      </c>
      <c r="Q9" s="36">
        <v>2.9950000000000001</v>
      </c>
      <c r="R9" s="36">
        <v>8.5400000000000004E-2</v>
      </c>
    </row>
    <row r="10" spans="1:18">
      <c r="B10" s="21">
        <v>30</v>
      </c>
      <c r="C10" s="36">
        <v>3.4420000000000002</v>
      </c>
      <c r="D10" s="36">
        <v>5.45E-2</v>
      </c>
      <c r="E10" s="36">
        <v>3.032</v>
      </c>
      <c r="F10" s="36">
        <v>0.11899999999999999</v>
      </c>
      <c r="G10" s="36">
        <v>3.0019999999999998</v>
      </c>
      <c r="H10" s="36">
        <v>6.6900000000000001E-2</v>
      </c>
      <c r="I10" s="36">
        <v>2.74</v>
      </c>
      <c r="J10" s="36">
        <v>7.1199999999999999E-2</v>
      </c>
      <c r="K10" s="36">
        <v>3.51</v>
      </c>
      <c r="L10" s="36">
        <v>0.05</v>
      </c>
      <c r="M10" s="36">
        <v>3.1720000000000002</v>
      </c>
      <c r="N10" s="36">
        <v>0.22</v>
      </c>
      <c r="O10" s="36">
        <v>3.6850000000000001</v>
      </c>
      <c r="P10" s="36">
        <v>0.193</v>
      </c>
      <c r="Q10" s="36">
        <v>3.2570000000000001</v>
      </c>
      <c r="R10" s="36">
        <v>7.1900000000000006E-2</v>
      </c>
    </row>
    <row r="11" spans="1:18">
      <c r="B11" s="21">
        <v>40</v>
      </c>
      <c r="C11" s="36">
        <v>3.88</v>
      </c>
      <c r="D11" s="36">
        <v>0.05</v>
      </c>
      <c r="E11" s="36">
        <v>3.0720000000000001</v>
      </c>
      <c r="F11" s="36">
        <v>0.113</v>
      </c>
      <c r="G11" s="36">
        <v>3.468</v>
      </c>
      <c r="H11" s="36">
        <v>6.25E-2</v>
      </c>
      <c r="I11" s="36">
        <v>2.7629999999999999</v>
      </c>
      <c r="J11" s="36">
        <v>7.9399999999999998E-2</v>
      </c>
      <c r="K11" s="36">
        <v>3.98</v>
      </c>
      <c r="L11" s="36">
        <v>8.6599999999999996E-2</v>
      </c>
      <c r="M11" s="36">
        <v>3.202</v>
      </c>
      <c r="N11" s="36">
        <v>0.215</v>
      </c>
      <c r="O11" s="36">
        <v>4.1550000000000002</v>
      </c>
      <c r="P11" s="36">
        <v>0.19700000000000001</v>
      </c>
      <c r="Q11" s="36">
        <v>3.2850000000000001</v>
      </c>
      <c r="R11" s="36">
        <v>7.3099999999999998E-2</v>
      </c>
    </row>
    <row r="12" spans="1:18">
      <c r="B12" s="21">
        <v>50</v>
      </c>
      <c r="C12" s="36">
        <v>4.3899999999999997</v>
      </c>
      <c r="D12" s="36">
        <v>2.8899999999999999E-2</v>
      </c>
      <c r="E12" s="36">
        <v>3.12</v>
      </c>
      <c r="F12" s="36">
        <v>0.105</v>
      </c>
      <c r="G12" s="36">
        <v>3.98</v>
      </c>
      <c r="H12" s="36">
        <v>6.7799999999999999E-2</v>
      </c>
      <c r="I12" s="36">
        <v>2.82</v>
      </c>
      <c r="J12" s="36">
        <v>8.8099999999999998E-2</v>
      </c>
      <c r="K12" s="36">
        <v>4.49</v>
      </c>
      <c r="L12" s="36">
        <v>0.05</v>
      </c>
      <c r="M12" s="36">
        <v>3.24</v>
      </c>
      <c r="N12" s="36">
        <v>0.218</v>
      </c>
      <c r="O12" s="36">
        <v>4.6920000000000002</v>
      </c>
      <c r="P12" s="36">
        <v>0.184</v>
      </c>
      <c r="Q12" s="36">
        <v>3.3130000000000002</v>
      </c>
      <c r="R12" s="36">
        <v>7.0800000000000002E-2</v>
      </c>
    </row>
    <row r="13" spans="1:18">
      <c r="B13" s="21">
        <v>60</v>
      </c>
      <c r="C13" s="36">
        <v>4.88</v>
      </c>
      <c r="D13" s="36">
        <v>0.05</v>
      </c>
      <c r="E13" s="36">
        <v>3.11</v>
      </c>
      <c r="F13" s="36">
        <v>0.121</v>
      </c>
      <c r="G13" s="36">
        <v>4.49</v>
      </c>
      <c r="H13" s="36">
        <v>5.9400000000000001E-2</v>
      </c>
      <c r="I13" s="36">
        <v>2.843</v>
      </c>
      <c r="J13" s="36">
        <v>8.2600000000000007E-2</v>
      </c>
      <c r="K13" s="36">
        <v>5.0179999999999998</v>
      </c>
      <c r="L13" s="36">
        <v>5.1499999999999997E-2</v>
      </c>
      <c r="M13" s="36">
        <v>3.27</v>
      </c>
      <c r="N13" s="36">
        <v>0.20599999999999999</v>
      </c>
      <c r="O13" s="36">
        <v>5.1920000000000002</v>
      </c>
      <c r="P13" s="36">
        <v>0.182</v>
      </c>
      <c r="Q13" s="36">
        <v>3.3370000000000002</v>
      </c>
      <c r="R13" s="36">
        <v>7.7799999999999994E-2</v>
      </c>
    </row>
  </sheetData>
  <mergeCells count="13">
    <mergeCell ref="B4:B6"/>
    <mergeCell ref="C4:F4"/>
    <mergeCell ref="G4:J4"/>
    <mergeCell ref="K4:N4"/>
    <mergeCell ref="O4:R4"/>
    <mergeCell ref="O5:P5"/>
    <mergeCell ref="Q5:R5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R13"/>
  <sheetViews>
    <sheetView workbookViewId="0">
      <selection activeCell="A2" sqref="A2"/>
    </sheetView>
  </sheetViews>
  <sheetFormatPr defaultRowHeight="15"/>
  <sheetData>
    <row r="2" spans="1:18" ht="15.75">
      <c r="A2" s="37" t="s">
        <v>166</v>
      </c>
    </row>
    <row r="4" spans="1:18" ht="15.75">
      <c r="B4" s="50" t="s">
        <v>163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1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2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>
      <c r="B7" s="21">
        <v>0</v>
      </c>
      <c r="C7" s="36">
        <v>6</v>
      </c>
      <c r="D7" s="36">
        <v>0</v>
      </c>
      <c r="E7" s="36">
        <v>6</v>
      </c>
      <c r="F7" s="36">
        <v>0</v>
      </c>
      <c r="G7" s="36">
        <v>6.5</v>
      </c>
      <c r="H7" s="36">
        <v>0.5</v>
      </c>
      <c r="I7" s="36">
        <v>6.5</v>
      </c>
      <c r="J7" s="36">
        <v>0.5</v>
      </c>
      <c r="K7" s="36">
        <v>7</v>
      </c>
      <c r="L7" s="36">
        <v>0.57699999999999996</v>
      </c>
      <c r="M7" s="36">
        <v>7</v>
      </c>
      <c r="N7" s="36">
        <v>0.57699999999999996</v>
      </c>
      <c r="O7" s="36">
        <v>7.5</v>
      </c>
      <c r="P7" s="36">
        <v>0.5</v>
      </c>
      <c r="Q7" s="36">
        <v>7.5</v>
      </c>
      <c r="R7" s="36">
        <v>0.5</v>
      </c>
    </row>
    <row r="8" spans="1:18">
      <c r="B8" s="21">
        <v>10</v>
      </c>
      <c r="C8" s="36">
        <v>8</v>
      </c>
      <c r="D8" s="36">
        <v>0</v>
      </c>
      <c r="E8" s="36">
        <v>8</v>
      </c>
      <c r="F8" s="36">
        <v>0</v>
      </c>
      <c r="G8" s="36">
        <v>8.5</v>
      </c>
      <c r="H8" s="36">
        <v>0.5</v>
      </c>
      <c r="I8" s="36">
        <v>8.5</v>
      </c>
      <c r="J8" s="36">
        <v>0.5</v>
      </c>
      <c r="K8" s="36">
        <v>9</v>
      </c>
      <c r="L8" s="36">
        <v>0.57699999999999996</v>
      </c>
      <c r="M8" s="36">
        <v>9</v>
      </c>
      <c r="N8" s="36">
        <v>0.57699999999999996</v>
      </c>
      <c r="O8" s="36">
        <v>9.5</v>
      </c>
      <c r="P8" s="36">
        <v>0.5</v>
      </c>
      <c r="Q8" s="36">
        <v>9.5</v>
      </c>
      <c r="R8" s="36">
        <v>0.5</v>
      </c>
    </row>
    <row r="9" spans="1:18">
      <c r="B9" s="21">
        <v>20</v>
      </c>
      <c r="C9" s="36">
        <v>8</v>
      </c>
      <c r="D9" s="36">
        <v>0</v>
      </c>
      <c r="E9" s="36">
        <v>8</v>
      </c>
      <c r="F9" s="36">
        <v>0</v>
      </c>
      <c r="G9" s="36">
        <v>8.5</v>
      </c>
      <c r="H9" s="36">
        <v>0.5</v>
      </c>
      <c r="I9" s="36">
        <v>8.5</v>
      </c>
      <c r="J9" s="36">
        <v>0.5</v>
      </c>
      <c r="K9" s="36">
        <v>9</v>
      </c>
      <c r="L9" s="36">
        <v>0.57699999999999996</v>
      </c>
      <c r="M9" s="36">
        <v>9</v>
      </c>
      <c r="N9" s="36">
        <v>0.57699999999999996</v>
      </c>
      <c r="O9" s="36">
        <v>9.5</v>
      </c>
      <c r="P9" s="36">
        <v>0.5</v>
      </c>
      <c r="Q9" s="36">
        <v>9.5</v>
      </c>
      <c r="R9" s="36">
        <v>0.5</v>
      </c>
    </row>
    <row r="10" spans="1:18">
      <c r="B10" s="21">
        <v>30</v>
      </c>
      <c r="C10" s="36">
        <v>8</v>
      </c>
      <c r="D10" s="36">
        <v>0</v>
      </c>
      <c r="E10" s="36">
        <v>8</v>
      </c>
      <c r="F10" s="36">
        <v>0</v>
      </c>
      <c r="G10" s="36">
        <v>8.5</v>
      </c>
      <c r="H10" s="36">
        <v>0.5</v>
      </c>
      <c r="I10" s="36">
        <v>8.5</v>
      </c>
      <c r="J10" s="36">
        <v>0.5</v>
      </c>
      <c r="K10" s="36">
        <v>9</v>
      </c>
      <c r="L10" s="36">
        <v>0.57699999999999996</v>
      </c>
      <c r="M10" s="36">
        <v>9</v>
      </c>
      <c r="N10" s="36">
        <v>0.57699999999999996</v>
      </c>
      <c r="O10" s="36">
        <v>9.5</v>
      </c>
      <c r="P10" s="36">
        <v>0.5</v>
      </c>
      <c r="Q10" s="36">
        <v>9.5</v>
      </c>
      <c r="R10" s="36">
        <v>0.5</v>
      </c>
    </row>
    <row r="11" spans="1:18">
      <c r="B11" s="21">
        <v>40</v>
      </c>
      <c r="C11" s="36">
        <v>10</v>
      </c>
      <c r="D11" s="36">
        <v>0</v>
      </c>
      <c r="E11" s="36">
        <v>8</v>
      </c>
      <c r="F11" s="36">
        <v>0</v>
      </c>
      <c r="G11" s="36">
        <v>10.5</v>
      </c>
      <c r="H11" s="36">
        <v>0.5</v>
      </c>
      <c r="I11" s="36">
        <v>8.5</v>
      </c>
      <c r="J11" s="36">
        <v>0.5</v>
      </c>
      <c r="K11" s="36">
        <v>11</v>
      </c>
      <c r="L11" s="36">
        <v>0.57699999999999996</v>
      </c>
      <c r="M11" s="36">
        <v>9</v>
      </c>
      <c r="N11" s="36">
        <v>0.57699999999999996</v>
      </c>
      <c r="O11" s="36">
        <v>11.5</v>
      </c>
      <c r="P11" s="36">
        <v>0.5</v>
      </c>
      <c r="Q11" s="36">
        <v>9.5</v>
      </c>
      <c r="R11" s="36">
        <v>0.5</v>
      </c>
    </row>
    <row r="12" spans="1:18">
      <c r="B12" s="21">
        <v>50</v>
      </c>
      <c r="C12" s="36">
        <v>12</v>
      </c>
      <c r="D12" s="36">
        <v>0</v>
      </c>
      <c r="E12" s="36">
        <v>8</v>
      </c>
      <c r="F12" s="36">
        <v>0</v>
      </c>
      <c r="G12" s="36">
        <v>12.5</v>
      </c>
      <c r="H12" s="36">
        <v>0.5</v>
      </c>
      <c r="I12" s="36">
        <v>8.5</v>
      </c>
      <c r="J12" s="36">
        <v>0.5</v>
      </c>
      <c r="K12" s="36">
        <v>13</v>
      </c>
      <c r="L12" s="36">
        <v>0.57699999999999996</v>
      </c>
      <c r="M12" s="36">
        <v>9</v>
      </c>
      <c r="N12" s="36">
        <v>0.57699999999999996</v>
      </c>
      <c r="O12" s="36">
        <v>13.5</v>
      </c>
      <c r="P12" s="36">
        <v>0.5</v>
      </c>
      <c r="Q12" s="36">
        <v>9.5</v>
      </c>
      <c r="R12" s="36">
        <v>0.5</v>
      </c>
    </row>
    <row r="13" spans="1:18">
      <c r="B13" s="21">
        <v>60</v>
      </c>
      <c r="C13" s="36">
        <v>16</v>
      </c>
      <c r="D13" s="36">
        <v>0</v>
      </c>
      <c r="E13" s="36">
        <v>8</v>
      </c>
      <c r="F13" s="36">
        <v>0</v>
      </c>
      <c r="G13" s="36">
        <v>16.5</v>
      </c>
      <c r="H13" s="36">
        <v>0.5</v>
      </c>
      <c r="I13" s="36">
        <v>8.5</v>
      </c>
      <c r="J13" s="36">
        <v>0.5</v>
      </c>
      <c r="K13" s="36">
        <v>17</v>
      </c>
      <c r="L13" s="36">
        <v>0.57699999999999996</v>
      </c>
      <c r="M13" s="36">
        <v>9</v>
      </c>
      <c r="N13" s="36">
        <v>0.57699999999999996</v>
      </c>
      <c r="O13" s="36">
        <v>17.5</v>
      </c>
      <c r="P13" s="36">
        <v>0.5</v>
      </c>
      <c r="Q13" s="36">
        <v>9.5</v>
      </c>
      <c r="R13" s="36">
        <v>0.5</v>
      </c>
    </row>
  </sheetData>
  <mergeCells count="13">
    <mergeCell ref="M5:N5"/>
    <mergeCell ref="O5:P5"/>
    <mergeCell ref="Q5:R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R13"/>
  <sheetViews>
    <sheetView workbookViewId="0">
      <selection activeCell="A2" sqref="A2"/>
    </sheetView>
  </sheetViews>
  <sheetFormatPr defaultRowHeight="15"/>
  <sheetData>
    <row r="2" spans="1:18" ht="15.75">
      <c r="A2" s="37" t="s">
        <v>167</v>
      </c>
    </row>
    <row r="4" spans="1:18" ht="15.75">
      <c r="B4" s="50" t="s">
        <v>163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1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2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>
      <c r="B7" s="21">
        <v>0</v>
      </c>
      <c r="C7" s="36">
        <v>7.75</v>
      </c>
      <c r="D7" s="36">
        <v>0.73</v>
      </c>
      <c r="E7" s="36">
        <v>7.6749999999999998</v>
      </c>
      <c r="F7" s="36">
        <v>0.18</v>
      </c>
      <c r="G7" s="36">
        <v>8.3480000000000008</v>
      </c>
      <c r="H7" s="36">
        <v>1.5269999999999999</v>
      </c>
      <c r="I7" s="36">
        <v>8.24</v>
      </c>
      <c r="J7" s="36">
        <v>0.67900000000000005</v>
      </c>
      <c r="K7" s="36">
        <v>11.157</v>
      </c>
      <c r="L7" s="36">
        <v>1.63</v>
      </c>
      <c r="M7" s="36">
        <v>10.824999999999999</v>
      </c>
      <c r="N7" s="36">
        <v>0.72399999999999998</v>
      </c>
      <c r="O7" s="36">
        <v>14.792999999999999</v>
      </c>
      <c r="P7" s="36">
        <v>0.754</v>
      </c>
      <c r="Q7" s="36">
        <v>15.414999999999999</v>
      </c>
      <c r="R7" s="36">
        <v>0.38200000000000001</v>
      </c>
    </row>
    <row r="8" spans="1:18">
      <c r="B8" s="21">
        <v>10</v>
      </c>
      <c r="C8" s="36">
        <v>9.14</v>
      </c>
      <c r="D8" s="36">
        <v>0.73499999999999999</v>
      </c>
      <c r="E8" s="36">
        <v>9.0129999999999999</v>
      </c>
      <c r="F8" s="36">
        <v>0.17499999999999999</v>
      </c>
      <c r="G8" s="36">
        <v>9.7379999999999995</v>
      </c>
      <c r="H8" s="36">
        <v>1.5620000000000001</v>
      </c>
      <c r="I8" s="36">
        <v>9.625</v>
      </c>
      <c r="J8" s="36">
        <v>0.70899999999999996</v>
      </c>
      <c r="K8" s="36">
        <v>12.523</v>
      </c>
      <c r="L8" s="36">
        <v>1.641</v>
      </c>
      <c r="M8" s="36">
        <v>12.16</v>
      </c>
      <c r="N8" s="36">
        <v>0.73299999999999998</v>
      </c>
      <c r="O8" s="36">
        <v>16.157</v>
      </c>
      <c r="P8" s="36">
        <v>0.75</v>
      </c>
      <c r="Q8" s="36">
        <v>16.75</v>
      </c>
      <c r="R8" s="36">
        <v>0.38400000000000001</v>
      </c>
    </row>
    <row r="9" spans="1:18">
      <c r="B9" s="21">
        <v>20</v>
      </c>
      <c r="C9" s="36">
        <v>10.73</v>
      </c>
      <c r="D9" s="36">
        <v>0.73</v>
      </c>
      <c r="E9" s="36">
        <v>10.305</v>
      </c>
      <c r="F9" s="36">
        <v>0.19900000000000001</v>
      </c>
      <c r="G9" s="36">
        <v>11.327999999999999</v>
      </c>
      <c r="H9" s="36">
        <v>1.5269999999999999</v>
      </c>
      <c r="I9" s="36">
        <v>10.945</v>
      </c>
      <c r="J9" s="36">
        <v>0.73499999999999999</v>
      </c>
      <c r="K9" s="36">
        <v>14.113</v>
      </c>
      <c r="L9" s="36">
        <v>1.6160000000000001</v>
      </c>
      <c r="M9" s="36">
        <v>13.48</v>
      </c>
      <c r="N9" s="36">
        <v>0.73099999999999998</v>
      </c>
      <c r="O9" s="36">
        <v>17.748000000000001</v>
      </c>
      <c r="P9" s="36">
        <v>0.77100000000000002</v>
      </c>
      <c r="Q9" s="36">
        <v>18.045000000000002</v>
      </c>
      <c r="R9" s="36">
        <v>0.39800000000000002</v>
      </c>
    </row>
    <row r="10" spans="1:18">
      <c r="B10" s="21">
        <v>30</v>
      </c>
      <c r="C10" s="36">
        <v>12.59</v>
      </c>
      <c r="D10" s="36">
        <v>0.73</v>
      </c>
      <c r="E10" s="36">
        <v>10.577999999999999</v>
      </c>
      <c r="F10" s="36">
        <v>0.17599999999999999</v>
      </c>
      <c r="G10" s="36">
        <v>13.192</v>
      </c>
      <c r="H10" s="36">
        <v>1.5309999999999999</v>
      </c>
      <c r="I10" s="36">
        <v>11.215</v>
      </c>
      <c r="J10" s="36">
        <v>0.70899999999999996</v>
      </c>
      <c r="K10" s="36">
        <v>15.97</v>
      </c>
      <c r="L10" s="36">
        <v>1.6140000000000001</v>
      </c>
      <c r="M10" s="36">
        <v>13.75</v>
      </c>
      <c r="N10" s="36">
        <v>0.73299999999999998</v>
      </c>
      <c r="O10" s="36">
        <v>19.655000000000001</v>
      </c>
      <c r="P10" s="36">
        <v>0.73799999999999999</v>
      </c>
      <c r="Q10" s="36">
        <v>18.358000000000001</v>
      </c>
      <c r="R10" s="36">
        <v>0.38700000000000001</v>
      </c>
    </row>
    <row r="11" spans="1:18">
      <c r="B11" s="21">
        <v>40</v>
      </c>
      <c r="C11" s="36">
        <v>14.51</v>
      </c>
      <c r="D11" s="36">
        <v>0.73</v>
      </c>
      <c r="E11" s="36">
        <v>10.667999999999999</v>
      </c>
      <c r="F11" s="36">
        <v>0.17599999999999999</v>
      </c>
      <c r="G11" s="36">
        <v>15.11</v>
      </c>
      <c r="H11" s="36">
        <v>1.5289999999999999</v>
      </c>
      <c r="I11" s="36">
        <v>11.323</v>
      </c>
      <c r="J11" s="36">
        <v>0.71499999999999997</v>
      </c>
      <c r="K11" s="36">
        <v>17.891999999999999</v>
      </c>
      <c r="L11" s="36">
        <v>1.615</v>
      </c>
      <c r="M11" s="36">
        <v>13.855</v>
      </c>
      <c r="N11" s="36">
        <v>0.72399999999999998</v>
      </c>
      <c r="O11" s="36">
        <v>21.532</v>
      </c>
      <c r="P11" s="36">
        <v>0.76</v>
      </c>
      <c r="Q11" s="36">
        <v>18.445</v>
      </c>
      <c r="R11" s="36">
        <v>0.38200000000000001</v>
      </c>
    </row>
    <row r="12" spans="1:18">
      <c r="B12" s="21">
        <v>50</v>
      </c>
      <c r="C12" s="36">
        <v>17.07</v>
      </c>
      <c r="D12" s="36">
        <v>0.73499999999999999</v>
      </c>
      <c r="E12" s="36">
        <v>10.7</v>
      </c>
      <c r="F12" s="36">
        <v>0.17599999999999999</v>
      </c>
      <c r="G12" s="36">
        <v>17.675000000000001</v>
      </c>
      <c r="H12" s="36">
        <v>1.534</v>
      </c>
      <c r="I12" s="36">
        <v>11.342000000000001</v>
      </c>
      <c r="J12" s="36">
        <v>0.71799999999999997</v>
      </c>
      <c r="K12" s="36">
        <v>20.452999999999999</v>
      </c>
      <c r="L12" s="36">
        <v>1.6160000000000001</v>
      </c>
      <c r="M12" s="36">
        <v>13.875</v>
      </c>
      <c r="N12" s="36">
        <v>0.72399999999999998</v>
      </c>
      <c r="O12" s="36">
        <v>24.077999999999999</v>
      </c>
      <c r="P12" s="36">
        <v>0.749</v>
      </c>
      <c r="Q12" s="36">
        <v>18.468</v>
      </c>
      <c r="R12" s="36">
        <v>0.38200000000000001</v>
      </c>
    </row>
    <row r="13" spans="1:18">
      <c r="B13" s="21">
        <v>60</v>
      </c>
      <c r="C13" s="36">
        <v>19.850000000000001</v>
      </c>
      <c r="D13" s="36">
        <v>0.69699999999999995</v>
      </c>
      <c r="E13" s="36">
        <v>10.717000000000001</v>
      </c>
      <c r="F13" s="36">
        <v>0.17599999999999999</v>
      </c>
      <c r="G13" s="36">
        <v>20.434999999999999</v>
      </c>
      <c r="H13" s="36">
        <v>1.5680000000000001</v>
      </c>
      <c r="I13" s="36">
        <v>11.363</v>
      </c>
      <c r="J13" s="36">
        <v>0.71799999999999997</v>
      </c>
      <c r="K13" s="36">
        <v>23.233000000000001</v>
      </c>
      <c r="L13" s="36">
        <v>1.6160000000000001</v>
      </c>
      <c r="M13" s="36">
        <v>13.895</v>
      </c>
      <c r="N13" s="36">
        <v>0.72399999999999998</v>
      </c>
      <c r="O13" s="36">
        <v>26.867999999999999</v>
      </c>
      <c r="P13" s="36">
        <v>0.77100000000000002</v>
      </c>
      <c r="Q13" s="36">
        <v>18.488</v>
      </c>
      <c r="R13" s="36">
        <v>0.38100000000000001</v>
      </c>
    </row>
  </sheetData>
  <mergeCells count="13">
    <mergeCell ref="B4:B6"/>
    <mergeCell ref="C4:F4"/>
    <mergeCell ref="G4:J4"/>
    <mergeCell ref="K4:N4"/>
    <mergeCell ref="O4:R4"/>
    <mergeCell ref="O5:P5"/>
    <mergeCell ref="Q5:R5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R9"/>
  <sheetViews>
    <sheetView workbookViewId="0">
      <selection activeCell="A2" sqref="A2"/>
    </sheetView>
  </sheetViews>
  <sheetFormatPr defaultRowHeight="15"/>
  <sheetData>
    <row r="2" spans="1:18" ht="15.75">
      <c r="A2" s="37" t="s">
        <v>170</v>
      </c>
    </row>
    <row r="4" spans="1:18" ht="15.75">
      <c r="B4" s="56" t="s">
        <v>171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7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8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>
      <c r="B7" s="24" t="s">
        <v>168</v>
      </c>
      <c r="C7" s="36">
        <v>19.2</v>
      </c>
      <c r="D7" s="36">
        <v>1.641</v>
      </c>
      <c r="E7" s="36">
        <v>10.994402306498111</v>
      </c>
      <c r="F7" s="36">
        <v>0.20699999999999999</v>
      </c>
      <c r="G7" s="36">
        <v>23.5</v>
      </c>
      <c r="H7" s="36">
        <v>1.615</v>
      </c>
      <c r="I7" s="36">
        <v>14.025560428849904</v>
      </c>
      <c r="J7" s="36">
        <v>1.5649999999999999</v>
      </c>
      <c r="K7" s="36">
        <v>20.7</v>
      </c>
      <c r="L7" s="36">
        <v>0.23080000000000001</v>
      </c>
      <c r="M7" s="36">
        <v>15.163829447852763</v>
      </c>
      <c r="N7" s="36">
        <v>0.23799999999999999</v>
      </c>
      <c r="O7" s="36">
        <v>20.9</v>
      </c>
      <c r="P7" s="36">
        <v>0.108</v>
      </c>
      <c r="Q7" s="36">
        <v>16.1252839536008</v>
      </c>
      <c r="R7" s="36">
        <v>1.534</v>
      </c>
    </row>
    <row r="8" spans="1:18">
      <c r="B8" s="24" t="s">
        <v>49</v>
      </c>
      <c r="C8" s="36">
        <v>47.3</v>
      </c>
      <c r="D8" s="36">
        <v>1.6479999999999999</v>
      </c>
      <c r="E8" s="36">
        <v>26.512543062024093</v>
      </c>
      <c r="F8" s="36">
        <v>0.22700000000000001</v>
      </c>
      <c r="G8" s="36">
        <v>51.5</v>
      </c>
      <c r="H8" s="36">
        <v>1.641</v>
      </c>
      <c r="I8" s="36">
        <v>30.736866471734899</v>
      </c>
      <c r="J8" s="36">
        <v>1.41</v>
      </c>
      <c r="K8" s="36">
        <v>48.5</v>
      </c>
      <c r="L8" s="36">
        <v>0.22500000000000001</v>
      </c>
      <c r="M8" s="36">
        <v>35.528779141104309</v>
      </c>
      <c r="N8" s="36">
        <v>0.125</v>
      </c>
      <c r="O8" s="36">
        <v>51.4</v>
      </c>
      <c r="P8" s="36">
        <v>0.13600000000000001</v>
      </c>
      <c r="Q8" s="36">
        <v>40.149262928951174</v>
      </c>
      <c r="R8" s="36">
        <v>1.552</v>
      </c>
    </row>
    <row r="9" spans="1:18">
      <c r="B9" s="24" t="s">
        <v>169</v>
      </c>
      <c r="C9" s="36">
        <v>5.4</v>
      </c>
      <c r="D9" s="36">
        <v>0.316</v>
      </c>
      <c r="E9" s="36">
        <v>3.1515756487025941</v>
      </c>
      <c r="F9" s="36">
        <v>0.20599999999999999</v>
      </c>
      <c r="G9" s="36">
        <v>8.3000000000000007</v>
      </c>
      <c r="H9" s="36">
        <v>1.6479999999999999</v>
      </c>
      <c r="I9" s="36">
        <v>4.9437485769980514</v>
      </c>
      <c r="J9" s="36">
        <v>0.57999999999999996</v>
      </c>
      <c r="K9" s="36">
        <v>6.7</v>
      </c>
      <c r="L9" s="36">
        <v>0.156</v>
      </c>
      <c r="M9" s="36">
        <v>5.1151293865030691</v>
      </c>
      <c r="N9" s="36">
        <v>0.124</v>
      </c>
      <c r="O9" s="36">
        <v>7.5</v>
      </c>
      <c r="P9" s="36">
        <v>0.13100000000000001</v>
      </c>
      <c r="Q9" s="36">
        <v>5.8684804857419035</v>
      </c>
      <c r="R9" s="36">
        <v>1.5680000000000001</v>
      </c>
    </row>
  </sheetData>
  <mergeCells count="13">
    <mergeCell ref="M5:N5"/>
    <mergeCell ref="O5:P5"/>
    <mergeCell ref="Q5:R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R13"/>
  <sheetViews>
    <sheetView workbookViewId="0">
      <selection activeCell="A5" sqref="A5"/>
    </sheetView>
  </sheetViews>
  <sheetFormatPr defaultRowHeight="15"/>
  <sheetData>
    <row r="2" spans="1:18" ht="15.75">
      <c r="A2" s="37" t="s">
        <v>172</v>
      </c>
    </row>
    <row r="4" spans="1:18" ht="15.75">
      <c r="B4" s="50" t="s">
        <v>163</v>
      </c>
      <c r="C4" s="49" t="s">
        <v>178</v>
      </c>
      <c r="D4" s="49"/>
      <c r="E4" s="49"/>
      <c r="F4" s="49"/>
      <c r="G4" s="49" t="s">
        <v>179</v>
      </c>
      <c r="H4" s="49"/>
      <c r="I4" s="49"/>
      <c r="J4" s="49"/>
      <c r="K4" s="49" t="s">
        <v>180</v>
      </c>
      <c r="L4" s="49"/>
      <c r="M4" s="49"/>
      <c r="N4" s="49"/>
      <c r="O4" s="49" t="s">
        <v>181</v>
      </c>
      <c r="P4" s="49"/>
      <c r="Q4" s="49"/>
      <c r="R4" s="49"/>
    </row>
    <row r="5" spans="1:18" ht="15.75">
      <c r="B5" s="51"/>
      <c r="C5" s="59" t="s">
        <v>79</v>
      </c>
      <c r="D5" s="59"/>
      <c r="E5" s="59" t="s">
        <v>80</v>
      </c>
      <c r="F5" s="59"/>
      <c r="G5" s="59" t="s">
        <v>79</v>
      </c>
      <c r="H5" s="59"/>
      <c r="I5" s="59" t="s">
        <v>80</v>
      </c>
      <c r="J5" s="59"/>
      <c r="K5" s="59" t="s">
        <v>79</v>
      </c>
      <c r="L5" s="59"/>
      <c r="M5" s="59" t="s">
        <v>80</v>
      </c>
      <c r="N5" s="59"/>
      <c r="O5" s="59" t="s">
        <v>79</v>
      </c>
      <c r="P5" s="59"/>
      <c r="Q5" s="59" t="s">
        <v>80</v>
      </c>
      <c r="R5" s="59"/>
    </row>
    <row r="6" spans="1:18">
      <c r="B6" s="52"/>
      <c r="C6" s="21" t="s">
        <v>81</v>
      </c>
      <c r="D6" s="21" t="s">
        <v>82</v>
      </c>
      <c r="E6" s="21" t="s">
        <v>81</v>
      </c>
      <c r="F6" s="21" t="s">
        <v>82</v>
      </c>
      <c r="G6" s="21" t="s">
        <v>81</v>
      </c>
      <c r="H6" s="21" t="s">
        <v>82</v>
      </c>
      <c r="I6" s="21" t="s">
        <v>81</v>
      </c>
      <c r="J6" s="21" t="s">
        <v>82</v>
      </c>
      <c r="K6" s="21" t="s">
        <v>81</v>
      </c>
      <c r="L6" s="21" t="s">
        <v>82</v>
      </c>
      <c r="M6" s="21" t="s">
        <v>81</v>
      </c>
      <c r="N6" s="21" t="s">
        <v>82</v>
      </c>
      <c r="O6" s="21" t="s">
        <v>81</v>
      </c>
      <c r="P6" s="21" t="s">
        <v>82</v>
      </c>
      <c r="Q6" s="21" t="s">
        <v>81</v>
      </c>
      <c r="R6" s="21" t="s">
        <v>82</v>
      </c>
    </row>
    <row r="7" spans="1:18" ht="15.75">
      <c r="B7" s="22">
        <v>0</v>
      </c>
      <c r="C7" s="23">
        <v>81.173000000000002</v>
      </c>
      <c r="D7" s="23">
        <v>1.78E-2</v>
      </c>
      <c r="E7" s="23">
        <v>81.153000000000006</v>
      </c>
      <c r="F7" s="23">
        <v>4.8500000000000001E-2</v>
      </c>
      <c r="G7" s="23">
        <v>81.596999999999994</v>
      </c>
      <c r="H7" s="23">
        <v>3.04E-2</v>
      </c>
      <c r="I7" s="23">
        <v>81.64</v>
      </c>
      <c r="J7" s="23">
        <v>2.12E-2</v>
      </c>
      <c r="K7" s="23">
        <v>81.790000000000006</v>
      </c>
      <c r="L7" s="23">
        <v>2.35E-2</v>
      </c>
      <c r="M7" s="23">
        <v>81.552999999999997</v>
      </c>
      <c r="N7" s="23">
        <v>0.222</v>
      </c>
      <c r="O7" s="23">
        <v>82.885000000000005</v>
      </c>
      <c r="P7" s="23">
        <v>0.69399999999999995</v>
      </c>
      <c r="Q7" s="23">
        <v>82.79</v>
      </c>
      <c r="R7" s="23">
        <v>0.64200000000000002</v>
      </c>
    </row>
    <row r="8" spans="1:18" ht="15.75">
      <c r="B8" s="22">
        <v>10</v>
      </c>
      <c r="C8" s="23">
        <v>81.22</v>
      </c>
      <c r="D8" s="23">
        <v>1.8700000000000001E-2</v>
      </c>
      <c r="E8" s="23">
        <v>72.828000000000003</v>
      </c>
      <c r="F8" s="23">
        <v>3.2000000000000001E-2</v>
      </c>
      <c r="G8" s="23">
        <v>81.721999999999994</v>
      </c>
      <c r="H8" s="23">
        <v>0.22500000000000001</v>
      </c>
      <c r="I8" s="23">
        <v>72.34</v>
      </c>
      <c r="J8" s="23">
        <v>2.12E-2</v>
      </c>
      <c r="K8" s="23">
        <v>81.912000000000006</v>
      </c>
      <c r="L8" s="23">
        <v>0.60399999999999998</v>
      </c>
      <c r="M8" s="23">
        <v>76.102000000000004</v>
      </c>
      <c r="N8" s="23">
        <v>0.26200000000000001</v>
      </c>
      <c r="O8" s="23">
        <v>83.02</v>
      </c>
      <c r="P8" s="23">
        <v>0.52700000000000002</v>
      </c>
      <c r="Q8" s="23">
        <v>77.59</v>
      </c>
      <c r="R8" s="23">
        <v>0.64200000000000002</v>
      </c>
    </row>
    <row r="9" spans="1:18" ht="15.75">
      <c r="B9" s="22">
        <v>20</v>
      </c>
      <c r="C9" s="23">
        <v>81.212999999999994</v>
      </c>
      <c r="D9" s="23">
        <v>2.0199999999999999E-2</v>
      </c>
      <c r="E9" s="23">
        <v>64.826999999999998</v>
      </c>
      <c r="F9" s="23">
        <v>6.9699999999999998E-2</v>
      </c>
      <c r="G9" s="23">
        <v>81.852000000000004</v>
      </c>
      <c r="H9" s="23">
        <v>0.25600000000000001</v>
      </c>
      <c r="I9" s="23">
        <v>66.314999999999998</v>
      </c>
      <c r="J9" s="23">
        <v>4.3700000000000003E-2</v>
      </c>
      <c r="K9" s="23">
        <v>81.462999999999994</v>
      </c>
      <c r="L9" s="23">
        <v>0.44400000000000001</v>
      </c>
      <c r="M9" s="23">
        <v>68.602000000000004</v>
      </c>
      <c r="N9" s="23">
        <v>0.26800000000000002</v>
      </c>
      <c r="O9" s="23">
        <v>82.763000000000005</v>
      </c>
      <c r="P9" s="23">
        <v>0.66800000000000004</v>
      </c>
      <c r="Q9" s="23">
        <v>72.540000000000006</v>
      </c>
      <c r="R9" s="23">
        <v>0.745</v>
      </c>
    </row>
    <row r="10" spans="1:18" ht="15.75">
      <c r="B10" s="22">
        <v>30</v>
      </c>
      <c r="C10" s="23">
        <v>81.162000000000006</v>
      </c>
      <c r="D10" s="23">
        <v>2.5000000000000001E-2</v>
      </c>
      <c r="E10" s="23">
        <v>57.552999999999997</v>
      </c>
      <c r="F10" s="23">
        <v>4.8500000000000001E-2</v>
      </c>
      <c r="G10" s="23">
        <v>81.569999999999993</v>
      </c>
      <c r="H10" s="23">
        <v>0.17899999999999999</v>
      </c>
      <c r="I10" s="23">
        <v>59.302999999999997</v>
      </c>
      <c r="J10" s="23">
        <v>0.17699999999999999</v>
      </c>
      <c r="K10" s="23">
        <v>81.697000000000003</v>
      </c>
      <c r="L10" s="23">
        <v>0.38800000000000001</v>
      </c>
      <c r="M10" s="23">
        <v>62.252000000000002</v>
      </c>
      <c r="N10" s="23">
        <v>0.59599999999999997</v>
      </c>
      <c r="O10" s="23">
        <v>82.86</v>
      </c>
      <c r="P10" s="23">
        <v>0.373</v>
      </c>
      <c r="Q10" s="23">
        <v>67.290000000000006</v>
      </c>
      <c r="R10" s="23">
        <v>0.64200000000000002</v>
      </c>
    </row>
    <row r="11" spans="1:18" ht="15.75">
      <c r="B11" s="22">
        <v>40</v>
      </c>
      <c r="C11" s="23">
        <v>81.188000000000002</v>
      </c>
      <c r="D11" s="23">
        <v>1.38E-2</v>
      </c>
      <c r="E11" s="23">
        <v>49.578000000000003</v>
      </c>
      <c r="F11" s="23">
        <v>5.8599999999999999E-2</v>
      </c>
      <c r="G11" s="23">
        <v>81.864999999999995</v>
      </c>
      <c r="H11" s="23">
        <v>0.23400000000000001</v>
      </c>
      <c r="I11" s="23">
        <v>49.49</v>
      </c>
      <c r="J11" s="23">
        <v>0.25700000000000001</v>
      </c>
      <c r="K11" s="23">
        <v>81.825000000000003</v>
      </c>
      <c r="L11" s="23">
        <v>0.14199999999999999</v>
      </c>
      <c r="M11" s="23">
        <v>56.648000000000003</v>
      </c>
      <c r="N11" s="23">
        <v>0.22</v>
      </c>
      <c r="O11" s="23">
        <v>82.89</v>
      </c>
      <c r="P11" s="23">
        <v>0.61199999999999999</v>
      </c>
      <c r="Q11" s="23">
        <v>62.192999999999998</v>
      </c>
      <c r="R11" s="23">
        <v>0.67600000000000005</v>
      </c>
    </row>
    <row r="12" spans="1:18" ht="15.75">
      <c r="B12" s="22">
        <v>50</v>
      </c>
      <c r="C12" s="23">
        <v>81.45</v>
      </c>
      <c r="D12" s="23">
        <v>0.252</v>
      </c>
      <c r="E12" s="23">
        <v>40.305</v>
      </c>
      <c r="F12" s="23">
        <v>0.11899999999999999</v>
      </c>
      <c r="G12" s="23">
        <v>81.302000000000007</v>
      </c>
      <c r="H12" s="23">
        <v>0.308</v>
      </c>
      <c r="I12" s="23">
        <v>41.542000000000002</v>
      </c>
      <c r="J12" s="23">
        <v>9.7900000000000001E-2</v>
      </c>
      <c r="K12" s="23">
        <v>81.921999999999997</v>
      </c>
      <c r="L12" s="23">
        <v>0.35099999999999998</v>
      </c>
      <c r="M12" s="23">
        <v>48.552999999999997</v>
      </c>
      <c r="N12" s="23">
        <v>0.46899999999999997</v>
      </c>
      <c r="O12" s="23">
        <v>82.32</v>
      </c>
      <c r="P12" s="23">
        <v>0.46500000000000002</v>
      </c>
      <c r="Q12" s="23">
        <v>54.84</v>
      </c>
      <c r="R12" s="23">
        <v>0.745</v>
      </c>
    </row>
    <row r="13" spans="1:18" ht="15.75">
      <c r="B13" s="22">
        <v>60</v>
      </c>
      <c r="C13" s="23">
        <v>81.162000000000006</v>
      </c>
      <c r="D13" s="23">
        <v>1.6E-2</v>
      </c>
      <c r="E13" s="23">
        <v>30.242999999999999</v>
      </c>
      <c r="F13" s="23">
        <v>0.20499999999999999</v>
      </c>
      <c r="G13" s="23">
        <v>82.08</v>
      </c>
      <c r="H13" s="23">
        <v>0.58699999999999997</v>
      </c>
      <c r="I13" s="23">
        <v>32.572000000000003</v>
      </c>
      <c r="J13" s="23">
        <v>0.127</v>
      </c>
      <c r="K13" s="23">
        <v>81.5</v>
      </c>
      <c r="L13" s="23">
        <v>0.63200000000000001</v>
      </c>
      <c r="M13" s="23">
        <v>43.402999999999999</v>
      </c>
      <c r="N13" s="23">
        <v>0.28899999999999998</v>
      </c>
      <c r="O13" s="23">
        <v>82.76</v>
      </c>
      <c r="P13" s="23">
        <v>0.61399999999999999</v>
      </c>
      <c r="Q13" s="23">
        <v>48.093000000000004</v>
      </c>
      <c r="R13" s="23">
        <v>0.80100000000000005</v>
      </c>
    </row>
  </sheetData>
  <mergeCells count="13">
    <mergeCell ref="M5:N5"/>
    <mergeCell ref="O5:P5"/>
    <mergeCell ref="Q5:R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  <vt:lpstr>Table S14</vt:lpstr>
      <vt:lpstr>Table S15</vt:lpstr>
      <vt:lpstr>Table S16</vt:lpstr>
      <vt:lpstr>Table S17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2023-06-17T15:00:49Z</dcterms:modified>
</cp:coreProperties>
</file>